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4.2-a - stavební část" sheetId="2" r:id="rId2"/>
    <sheet name="SO 04.2-b1 - elektroinsta..." sheetId="3" r:id="rId3"/>
    <sheet name="SO 04.2-b2 - elektro mate..." sheetId="4" r:id="rId4"/>
    <sheet name="SO 04.2-d - AV technika s..." sheetId="5" r:id="rId5"/>
    <sheet name="SO 04.2-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04.2-a - stavební část'!$C$100:$K$556</definedName>
    <definedName name="_xlnm.Print_Area" localSheetId="1">'SO 04.2-a - stavební část'!$C$4:$J$39,'SO 04.2-a - stavební část'!$C$45:$J$82,'SO 04.2-a - stavební část'!$C$88:$K$556</definedName>
    <definedName name="_xlnm.Print_Titles" localSheetId="1">'SO 04.2-a - stavební část'!$100:$100</definedName>
    <definedName name="_xlnm._FilterDatabase" localSheetId="2" hidden="1">'SO 04.2-b1 - elektroinsta...'!$C$88:$K$196</definedName>
    <definedName name="_xlnm.Print_Area" localSheetId="2">'SO 04.2-b1 - elektroinsta...'!$C$4:$J$39,'SO 04.2-b1 - elektroinsta...'!$C$45:$J$70,'SO 04.2-b1 - elektroinsta...'!$C$76:$K$196</definedName>
    <definedName name="_xlnm.Print_Titles" localSheetId="2">'SO 04.2-b1 - elektroinsta...'!$88:$88</definedName>
    <definedName name="_xlnm._FilterDatabase" localSheetId="3" hidden="1">'SO 04.2-b2 - elektro mate...'!$C$83:$K$206</definedName>
    <definedName name="_xlnm.Print_Area" localSheetId="3">'SO 04.2-b2 - elektro mate...'!$C$4:$J$39,'SO 04.2-b2 - elektro mate...'!$C$45:$J$65,'SO 04.2-b2 - elektro mate...'!$C$71:$K$206</definedName>
    <definedName name="_xlnm.Print_Titles" localSheetId="3">'SO 04.2-b2 - elektro mate...'!$83:$83</definedName>
    <definedName name="_xlnm._FilterDatabase" localSheetId="4" hidden="1">'SO 04.2-d - AV technika s...'!$C$80:$K$89</definedName>
    <definedName name="_xlnm.Print_Area" localSheetId="4">'SO 04.2-d - AV technika s...'!$C$4:$J$39,'SO 04.2-d - AV technika s...'!$C$45:$J$62,'SO 04.2-d - AV technika s...'!$C$68:$K$89</definedName>
    <definedName name="_xlnm.Print_Titles" localSheetId="4">'SO 04.2-d - AV technika s...'!$80:$80</definedName>
    <definedName name="_xlnm._FilterDatabase" localSheetId="5" hidden="1">'SO 04.2-VRN - VRN'!$C$81:$K$89</definedName>
    <definedName name="_xlnm.Print_Area" localSheetId="5">'SO 04.2-VRN - VRN'!$C$4:$J$39,'SO 04.2-VRN - VRN'!$C$45:$J$63,'SO 04.2-VRN - VRN'!$C$69:$K$89</definedName>
    <definedName name="_xlnm.Print_Titles" localSheetId="5">'SO 04.2-VRN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79"/>
  <c r="J23"/>
  <c r="J21"/>
  <c r="E21"/>
  <c r="J78"/>
  <c r="J20"/>
  <c r="J18"/>
  <c r="E18"/>
  <c r="F55"/>
  <c r="J17"/>
  <c r="J15"/>
  <c r="E15"/>
  <c r="F78"/>
  <c r="J14"/>
  <c r="J12"/>
  <c r="J76"/>
  <c r="E7"/>
  <c r="E72"/>
  <c i="5" r="J37"/>
  <c r="J36"/>
  <c i="1" r="AY58"/>
  <c i="5" r="J35"/>
  <c i="1" r="AX58"/>
  <c i="5" r="BI88"/>
  <c r="BH88"/>
  <c r="BG88"/>
  <c r="BF88"/>
  <c r="T88"/>
  <c r="R88"/>
  <c r="P88"/>
  <c r="BI86"/>
  <c r="BH86"/>
  <c r="BG86"/>
  <c r="BF86"/>
  <c r="T86"/>
  <c r="R86"/>
  <c r="P86"/>
  <c r="BI84"/>
  <c r="BH84"/>
  <c r="BG84"/>
  <c r="BF84"/>
  <c r="T84"/>
  <c r="R84"/>
  <c r="P84"/>
  <c r="F75"/>
  <c r="E73"/>
  <c r="F52"/>
  <c r="E50"/>
  <c r="J24"/>
  <c r="E24"/>
  <c r="J78"/>
  <c r="J23"/>
  <c r="J21"/>
  <c r="E21"/>
  <c r="J77"/>
  <c r="J20"/>
  <c r="J18"/>
  <c r="E18"/>
  <c r="F55"/>
  <c r="J17"/>
  <c r="J15"/>
  <c r="E15"/>
  <c r="F54"/>
  <c r="J14"/>
  <c r="J12"/>
  <c r="J75"/>
  <c r="E7"/>
  <c r="E71"/>
  <c i="4" r="J37"/>
  <c r="J36"/>
  <c i="1" r="AY57"/>
  <c i="4" r="J35"/>
  <c i="1" r="AX57"/>
  <c i="4"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19"/>
  <c r="BH119"/>
  <c r="BG119"/>
  <c r="BF119"/>
  <c r="T119"/>
  <c r="R119"/>
  <c r="P119"/>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81"/>
  <c r="J17"/>
  <c r="J15"/>
  <c r="E15"/>
  <c r="F54"/>
  <c r="J14"/>
  <c r="J12"/>
  <c r="J78"/>
  <c r="E7"/>
  <c r="E48"/>
  <c i="3" r="J37"/>
  <c r="J36"/>
  <c i="1" r="AY56"/>
  <c i="3" r="J35"/>
  <c i="1" r="AX56"/>
  <c i="3"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3"/>
  <c r="BH183"/>
  <c r="BG183"/>
  <c r="BF183"/>
  <c r="T183"/>
  <c r="R183"/>
  <c r="P183"/>
  <c r="BI181"/>
  <c r="BH181"/>
  <c r="BG181"/>
  <c r="BF181"/>
  <c r="T181"/>
  <c r="R181"/>
  <c r="P181"/>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55"/>
  <c r="J23"/>
  <c r="J21"/>
  <c r="E21"/>
  <c r="J54"/>
  <c r="J20"/>
  <c r="J18"/>
  <c r="E18"/>
  <c r="F55"/>
  <c r="J17"/>
  <c r="J15"/>
  <c r="E15"/>
  <c r="F85"/>
  <c r="J14"/>
  <c r="J12"/>
  <c r="J83"/>
  <c r="E7"/>
  <c r="E48"/>
  <c i="2" r="J37"/>
  <c r="J36"/>
  <c i="1" r="AY55"/>
  <c i="2" r="J35"/>
  <c i="1" r="AX55"/>
  <c i="2" r="BI555"/>
  <c r="BH555"/>
  <c r="BG555"/>
  <c r="BF555"/>
  <c r="T555"/>
  <c r="T554"/>
  <c r="R555"/>
  <c r="R554"/>
  <c r="P555"/>
  <c r="P554"/>
  <c r="BI549"/>
  <c r="BH549"/>
  <c r="BG549"/>
  <c r="BF549"/>
  <c r="T549"/>
  <c r="R549"/>
  <c r="P549"/>
  <c r="BI540"/>
  <c r="BH540"/>
  <c r="BG540"/>
  <c r="BF540"/>
  <c r="T540"/>
  <c r="R540"/>
  <c r="P540"/>
  <c r="BI535"/>
  <c r="BH535"/>
  <c r="BG535"/>
  <c r="BF535"/>
  <c r="T535"/>
  <c r="R535"/>
  <c r="P535"/>
  <c r="BI533"/>
  <c r="BH533"/>
  <c r="BG533"/>
  <c r="BF533"/>
  <c r="T533"/>
  <c r="R533"/>
  <c r="P533"/>
  <c r="BI530"/>
  <c r="BH530"/>
  <c r="BG530"/>
  <c r="BF530"/>
  <c r="T530"/>
  <c r="R530"/>
  <c r="P530"/>
  <c r="BI527"/>
  <c r="BH527"/>
  <c r="BG527"/>
  <c r="BF527"/>
  <c r="T527"/>
  <c r="R527"/>
  <c r="P527"/>
  <c r="BI525"/>
  <c r="BH525"/>
  <c r="BG525"/>
  <c r="BF525"/>
  <c r="T525"/>
  <c r="R525"/>
  <c r="P525"/>
  <c r="BI523"/>
  <c r="BH523"/>
  <c r="BG523"/>
  <c r="BF523"/>
  <c r="T523"/>
  <c r="R523"/>
  <c r="P523"/>
  <c r="BI520"/>
  <c r="BH520"/>
  <c r="BG520"/>
  <c r="BF520"/>
  <c r="T520"/>
  <c r="R520"/>
  <c r="P520"/>
  <c r="BI518"/>
  <c r="BH518"/>
  <c r="BG518"/>
  <c r="BF518"/>
  <c r="T518"/>
  <c r="R518"/>
  <c r="P518"/>
  <c r="BI516"/>
  <c r="BH516"/>
  <c r="BG516"/>
  <c r="BF516"/>
  <c r="T516"/>
  <c r="R516"/>
  <c r="P516"/>
  <c r="BI514"/>
  <c r="BH514"/>
  <c r="BG514"/>
  <c r="BF514"/>
  <c r="T514"/>
  <c r="R514"/>
  <c r="P514"/>
  <c r="BI512"/>
  <c r="BH512"/>
  <c r="BG512"/>
  <c r="BF512"/>
  <c r="T512"/>
  <c r="R512"/>
  <c r="P512"/>
  <c r="BI510"/>
  <c r="BH510"/>
  <c r="BG510"/>
  <c r="BF510"/>
  <c r="T510"/>
  <c r="R510"/>
  <c r="P510"/>
  <c r="BI508"/>
  <c r="BH508"/>
  <c r="BG508"/>
  <c r="BF508"/>
  <c r="T508"/>
  <c r="R508"/>
  <c r="P508"/>
  <c r="BI506"/>
  <c r="BH506"/>
  <c r="BG506"/>
  <c r="BF506"/>
  <c r="T506"/>
  <c r="R506"/>
  <c r="P506"/>
  <c r="BI504"/>
  <c r="BH504"/>
  <c r="BG504"/>
  <c r="BF504"/>
  <c r="T504"/>
  <c r="R504"/>
  <c r="P504"/>
  <c r="BI502"/>
  <c r="BH502"/>
  <c r="BG502"/>
  <c r="BF502"/>
  <c r="T502"/>
  <c r="R502"/>
  <c r="P502"/>
  <c r="BI500"/>
  <c r="BH500"/>
  <c r="BG500"/>
  <c r="BF500"/>
  <c r="T500"/>
  <c r="R500"/>
  <c r="P500"/>
  <c r="BI498"/>
  <c r="BH498"/>
  <c r="BG498"/>
  <c r="BF498"/>
  <c r="T498"/>
  <c r="R498"/>
  <c r="P498"/>
  <c r="BI489"/>
  <c r="BH489"/>
  <c r="BG489"/>
  <c r="BF489"/>
  <c r="T489"/>
  <c r="R489"/>
  <c r="P489"/>
  <c r="BI487"/>
  <c r="BH487"/>
  <c r="BG487"/>
  <c r="BF487"/>
  <c r="T487"/>
  <c r="R487"/>
  <c r="P487"/>
  <c r="BI485"/>
  <c r="BH485"/>
  <c r="BG485"/>
  <c r="BF485"/>
  <c r="T485"/>
  <c r="R485"/>
  <c r="P485"/>
  <c r="BI483"/>
  <c r="BH483"/>
  <c r="BG483"/>
  <c r="BF483"/>
  <c r="T483"/>
  <c r="R483"/>
  <c r="P483"/>
  <c r="BI481"/>
  <c r="BH481"/>
  <c r="BG481"/>
  <c r="BF481"/>
  <c r="T481"/>
  <c r="R481"/>
  <c r="P481"/>
  <c r="BI479"/>
  <c r="BH479"/>
  <c r="BG479"/>
  <c r="BF479"/>
  <c r="T479"/>
  <c r="R479"/>
  <c r="P479"/>
  <c r="BI475"/>
  <c r="BH475"/>
  <c r="BG475"/>
  <c r="BF475"/>
  <c r="T475"/>
  <c r="R475"/>
  <c r="P475"/>
  <c r="BI472"/>
  <c r="BH472"/>
  <c r="BG472"/>
  <c r="BF472"/>
  <c r="T472"/>
  <c r="R472"/>
  <c r="P472"/>
  <c r="BI469"/>
  <c r="BH469"/>
  <c r="BG469"/>
  <c r="BF469"/>
  <c r="T469"/>
  <c r="R469"/>
  <c r="P469"/>
  <c r="BI466"/>
  <c r="BH466"/>
  <c r="BG466"/>
  <c r="BF466"/>
  <c r="T466"/>
  <c r="R466"/>
  <c r="P466"/>
  <c r="BI464"/>
  <c r="BH464"/>
  <c r="BG464"/>
  <c r="BF464"/>
  <c r="T464"/>
  <c r="R464"/>
  <c r="P464"/>
  <c r="BI459"/>
  <c r="BH459"/>
  <c r="BG459"/>
  <c r="BF459"/>
  <c r="T459"/>
  <c r="R459"/>
  <c r="P459"/>
  <c r="BI456"/>
  <c r="BH456"/>
  <c r="BG456"/>
  <c r="BF456"/>
  <c r="T456"/>
  <c r="R456"/>
  <c r="P456"/>
  <c r="BI453"/>
  <c r="BH453"/>
  <c r="BG453"/>
  <c r="BF453"/>
  <c r="T453"/>
  <c r="R453"/>
  <c r="P453"/>
  <c r="BI450"/>
  <c r="BH450"/>
  <c r="BG450"/>
  <c r="BF450"/>
  <c r="T450"/>
  <c r="R450"/>
  <c r="P450"/>
  <c r="BI446"/>
  <c r="BH446"/>
  <c r="BG446"/>
  <c r="BF446"/>
  <c r="T446"/>
  <c r="R446"/>
  <c r="P446"/>
  <c r="BI441"/>
  <c r="BH441"/>
  <c r="BG441"/>
  <c r="BF441"/>
  <c r="T441"/>
  <c r="R441"/>
  <c r="P441"/>
  <c r="BI437"/>
  <c r="BH437"/>
  <c r="BG437"/>
  <c r="BF437"/>
  <c r="T437"/>
  <c r="R437"/>
  <c r="P437"/>
  <c r="BI435"/>
  <c r="BH435"/>
  <c r="BG435"/>
  <c r="BF435"/>
  <c r="T435"/>
  <c r="R435"/>
  <c r="P435"/>
  <c r="BI433"/>
  <c r="BH433"/>
  <c r="BG433"/>
  <c r="BF433"/>
  <c r="T433"/>
  <c r="R433"/>
  <c r="P433"/>
  <c r="BI431"/>
  <c r="BH431"/>
  <c r="BG431"/>
  <c r="BF431"/>
  <c r="T431"/>
  <c r="R431"/>
  <c r="P431"/>
  <c r="BI427"/>
  <c r="BH427"/>
  <c r="BG427"/>
  <c r="BF427"/>
  <c r="T427"/>
  <c r="R427"/>
  <c r="P427"/>
  <c r="BI423"/>
  <c r="BH423"/>
  <c r="BG423"/>
  <c r="BF423"/>
  <c r="T423"/>
  <c r="R423"/>
  <c r="P423"/>
  <c r="BI419"/>
  <c r="BH419"/>
  <c r="BG419"/>
  <c r="BF419"/>
  <c r="T419"/>
  <c r="R419"/>
  <c r="P419"/>
  <c r="BI415"/>
  <c r="BH415"/>
  <c r="BG415"/>
  <c r="BF415"/>
  <c r="T415"/>
  <c r="R415"/>
  <c r="P415"/>
  <c r="BI412"/>
  <c r="BH412"/>
  <c r="BG412"/>
  <c r="BF412"/>
  <c r="T412"/>
  <c r="R412"/>
  <c r="P412"/>
  <c r="BI409"/>
  <c r="BH409"/>
  <c r="BG409"/>
  <c r="BF409"/>
  <c r="T409"/>
  <c r="R409"/>
  <c r="P409"/>
  <c r="BI406"/>
  <c r="BH406"/>
  <c r="BG406"/>
  <c r="BF406"/>
  <c r="T406"/>
  <c r="R406"/>
  <c r="P406"/>
  <c r="BI404"/>
  <c r="BH404"/>
  <c r="BG404"/>
  <c r="BF404"/>
  <c r="T404"/>
  <c r="R404"/>
  <c r="P404"/>
  <c r="BI401"/>
  <c r="BH401"/>
  <c r="BG401"/>
  <c r="BF401"/>
  <c r="T401"/>
  <c r="R401"/>
  <c r="P401"/>
  <c r="BI397"/>
  <c r="BH397"/>
  <c r="BG397"/>
  <c r="BF397"/>
  <c r="T397"/>
  <c r="R397"/>
  <c r="P397"/>
  <c r="BI395"/>
  <c r="BH395"/>
  <c r="BG395"/>
  <c r="BF395"/>
  <c r="T395"/>
  <c r="R395"/>
  <c r="P395"/>
  <c r="BI392"/>
  <c r="BH392"/>
  <c r="BG392"/>
  <c r="BF392"/>
  <c r="T392"/>
  <c r="R392"/>
  <c r="P392"/>
  <c r="BI388"/>
  <c r="BH388"/>
  <c r="BG388"/>
  <c r="BF388"/>
  <c r="T388"/>
  <c r="R388"/>
  <c r="P388"/>
  <c r="BI386"/>
  <c r="BH386"/>
  <c r="BG386"/>
  <c r="BF386"/>
  <c r="T386"/>
  <c r="R386"/>
  <c r="P386"/>
  <c r="BI384"/>
  <c r="BH384"/>
  <c r="BG384"/>
  <c r="BF384"/>
  <c r="T384"/>
  <c r="R384"/>
  <c r="P384"/>
  <c r="BI381"/>
  <c r="BH381"/>
  <c r="BG381"/>
  <c r="BF381"/>
  <c r="T381"/>
  <c r="R381"/>
  <c r="P381"/>
  <c r="BI378"/>
  <c r="BH378"/>
  <c r="BG378"/>
  <c r="BF378"/>
  <c r="T378"/>
  <c r="R378"/>
  <c r="P378"/>
  <c r="BI375"/>
  <c r="BH375"/>
  <c r="BG375"/>
  <c r="BF375"/>
  <c r="T375"/>
  <c r="R375"/>
  <c r="P375"/>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7"/>
  <c r="BH347"/>
  <c r="BG347"/>
  <c r="BF347"/>
  <c r="T347"/>
  <c r="R347"/>
  <c r="P347"/>
  <c r="BI344"/>
  <c r="BH344"/>
  <c r="BG344"/>
  <c r="BF344"/>
  <c r="T344"/>
  <c r="R344"/>
  <c r="P344"/>
  <c r="BI341"/>
  <c r="BH341"/>
  <c r="BG341"/>
  <c r="BF341"/>
  <c r="T341"/>
  <c r="R341"/>
  <c r="P341"/>
  <c r="BI339"/>
  <c r="BH339"/>
  <c r="BG339"/>
  <c r="BF339"/>
  <c r="T339"/>
  <c r="R339"/>
  <c r="P339"/>
  <c r="BI335"/>
  <c r="BH335"/>
  <c r="BG335"/>
  <c r="BF335"/>
  <c r="T335"/>
  <c r="R335"/>
  <c r="P335"/>
  <c r="BI332"/>
  <c r="BH332"/>
  <c r="BG332"/>
  <c r="BF332"/>
  <c r="T332"/>
  <c r="R332"/>
  <c r="P332"/>
  <c r="BI327"/>
  <c r="BH327"/>
  <c r="BG327"/>
  <c r="BF327"/>
  <c r="T327"/>
  <c r="T326"/>
  <c r="R327"/>
  <c r="R326"/>
  <c r="P327"/>
  <c r="P326"/>
  <c r="BI323"/>
  <c r="BH323"/>
  <c r="BG323"/>
  <c r="BF323"/>
  <c r="T323"/>
  <c r="R323"/>
  <c r="P323"/>
  <c r="BI318"/>
  <c r="BH318"/>
  <c r="BG318"/>
  <c r="BF318"/>
  <c r="T318"/>
  <c r="R318"/>
  <c r="P318"/>
  <c r="BI315"/>
  <c r="BH315"/>
  <c r="BG315"/>
  <c r="BF315"/>
  <c r="T315"/>
  <c r="R315"/>
  <c r="P315"/>
  <c r="BI311"/>
  <c r="BH311"/>
  <c r="BG311"/>
  <c r="BF311"/>
  <c r="T311"/>
  <c r="R311"/>
  <c r="P311"/>
  <c r="BI307"/>
  <c r="BH307"/>
  <c r="BG307"/>
  <c r="BF307"/>
  <c r="T307"/>
  <c r="R307"/>
  <c r="P307"/>
  <c r="BI304"/>
  <c r="BH304"/>
  <c r="BG304"/>
  <c r="BF304"/>
  <c r="T304"/>
  <c r="R304"/>
  <c r="P304"/>
  <c r="BI301"/>
  <c r="BH301"/>
  <c r="BG301"/>
  <c r="BF301"/>
  <c r="T301"/>
  <c r="R301"/>
  <c r="P301"/>
  <c r="BI299"/>
  <c r="BH299"/>
  <c r="BG299"/>
  <c r="BF299"/>
  <c r="T299"/>
  <c r="R299"/>
  <c r="P299"/>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1"/>
  <c r="BH281"/>
  <c r="BG281"/>
  <c r="BF281"/>
  <c r="T281"/>
  <c r="R281"/>
  <c r="P281"/>
  <c r="BI278"/>
  <c r="BH278"/>
  <c r="BG278"/>
  <c r="BF278"/>
  <c r="T278"/>
  <c r="R278"/>
  <c r="P278"/>
  <c r="BI276"/>
  <c r="BH276"/>
  <c r="BG276"/>
  <c r="BF276"/>
  <c r="T276"/>
  <c r="R276"/>
  <c r="P276"/>
  <c r="BI274"/>
  <c r="BH274"/>
  <c r="BG274"/>
  <c r="BF274"/>
  <c r="T274"/>
  <c r="R274"/>
  <c r="P274"/>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0"/>
  <c r="BH260"/>
  <c r="BG260"/>
  <c r="BF260"/>
  <c r="T260"/>
  <c r="R260"/>
  <c r="P260"/>
  <c r="BI258"/>
  <c r="BH258"/>
  <c r="BG258"/>
  <c r="BF258"/>
  <c r="T258"/>
  <c r="R258"/>
  <c r="P258"/>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7"/>
  <c r="BH237"/>
  <c r="BG237"/>
  <c r="BF237"/>
  <c r="T237"/>
  <c r="R237"/>
  <c r="P237"/>
  <c r="BI234"/>
  <c r="BH234"/>
  <c r="BG234"/>
  <c r="BF234"/>
  <c r="T234"/>
  <c r="R234"/>
  <c r="P234"/>
  <c r="BI229"/>
  <c r="BH229"/>
  <c r="BG229"/>
  <c r="BF229"/>
  <c r="T229"/>
  <c r="R229"/>
  <c r="P229"/>
  <c r="BI226"/>
  <c r="BH226"/>
  <c r="BG226"/>
  <c r="BF226"/>
  <c r="T226"/>
  <c r="R226"/>
  <c r="P226"/>
  <c r="BI221"/>
  <c r="BH221"/>
  <c r="BG221"/>
  <c r="BF221"/>
  <c r="T221"/>
  <c r="R221"/>
  <c r="P221"/>
  <c r="BI218"/>
  <c r="BH218"/>
  <c r="BG218"/>
  <c r="BF218"/>
  <c r="T218"/>
  <c r="R218"/>
  <c r="P218"/>
  <c r="BI213"/>
  <c r="BH213"/>
  <c r="BG213"/>
  <c r="BF213"/>
  <c r="T213"/>
  <c r="R213"/>
  <c r="P213"/>
  <c r="BI210"/>
  <c r="BH210"/>
  <c r="BG210"/>
  <c r="BF210"/>
  <c r="T210"/>
  <c r="R210"/>
  <c r="P210"/>
  <c r="BI203"/>
  <c r="BH203"/>
  <c r="BG203"/>
  <c r="BF203"/>
  <c r="T203"/>
  <c r="R203"/>
  <c r="P203"/>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4"/>
  <c r="BH184"/>
  <c r="BG184"/>
  <c r="BF184"/>
  <c r="T184"/>
  <c r="R184"/>
  <c r="P184"/>
  <c r="BI179"/>
  <c r="BH179"/>
  <c r="BG179"/>
  <c r="BF179"/>
  <c r="T179"/>
  <c r="R179"/>
  <c r="P179"/>
  <c r="BI174"/>
  <c r="BH174"/>
  <c r="BG174"/>
  <c r="BF174"/>
  <c r="T174"/>
  <c r="R174"/>
  <c r="P174"/>
  <c r="BI170"/>
  <c r="BH170"/>
  <c r="BG170"/>
  <c r="BF170"/>
  <c r="T170"/>
  <c r="R170"/>
  <c r="P170"/>
  <c r="BI167"/>
  <c r="BH167"/>
  <c r="BG167"/>
  <c r="BF167"/>
  <c r="T167"/>
  <c r="R167"/>
  <c r="P167"/>
  <c r="BI164"/>
  <c r="BH164"/>
  <c r="BG164"/>
  <c r="BF164"/>
  <c r="T164"/>
  <c r="R164"/>
  <c r="P164"/>
  <c r="BI162"/>
  <c r="BH162"/>
  <c r="BG162"/>
  <c r="BF162"/>
  <c r="T162"/>
  <c r="R162"/>
  <c r="P162"/>
  <c r="BI159"/>
  <c r="BH159"/>
  <c r="BG159"/>
  <c r="BF159"/>
  <c r="T159"/>
  <c r="R159"/>
  <c r="P159"/>
  <c r="BI156"/>
  <c r="BH156"/>
  <c r="BG156"/>
  <c r="BF156"/>
  <c r="T156"/>
  <c r="R156"/>
  <c r="P156"/>
  <c r="BI144"/>
  <c r="BH144"/>
  <c r="BG144"/>
  <c r="BF144"/>
  <c r="T144"/>
  <c r="R144"/>
  <c r="P144"/>
  <c r="BI142"/>
  <c r="BH142"/>
  <c r="BG142"/>
  <c r="BF142"/>
  <c r="T142"/>
  <c r="R142"/>
  <c r="P142"/>
  <c r="BI139"/>
  <c r="BH139"/>
  <c r="BG139"/>
  <c r="BF139"/>
  <c r="T139"/>
  <c r="R139"/>
  <c r="P139"/>
  <c r="BI132"/>
  <c r="BH132"/>
  <c r="BG132"/>
  <c r="BF132"/>
  <c r="T132"/>
  <c r="R132"/>
  <c r="P132"/>
  <c r="BI129"/>
  <c r="BH129"/>
  <c r="BG129"/>
  <c r="BF129"/>
  <c r="T129"/>
  <c r="R129"/>
  <c r="P129"/>
  <c r="BI125"/>
  <c r="BH125"/>
  <c r="BG125"/>
  <c r="BF125"/>
  <c r="T125"/>
  <c r="R125"/>
  <c r="P125"/>
  <c r="BI122"/>
  <c r="BH122"/>
  <c r="BG122"/>
  <c r="BF122"/>
  <c r="T122"/>
  <c r="R122"/>
  <c r="P122"/>
  <c r="BI119"/>
  <c r="BH119"/>
  <c r="BG119"/>
  <c r="BF119"/>
  <c r="T119"/>
  <c r="R119"/>
  <c r="P119"/>
  <c r="BI117"/>
  <c r="BH117"/>
  <c r="BG117"/>
  <c r="BF117"/>
  <c r="T117"/>
  <c r="R117"/>
  <c r="P117"/>
  <c r="BI112"/>
  <c r="BH112"/>
  <c r="BG112"/>
  <c r="BF112"/>
  <c r="T112"/>
  <c r="T111"/>
  <c r="R112"/>
  <c r="R111"/>
  <c r="P112"/>
  <c r="P111"/>
  <c r="BI107"/>
  <c r="BH107"/>
  <c r="BG107"/>
  <c r="BF107"/>
  <c r="T107"/>
  <c r="R107"/>
  <c r="P107"/>
  <c r="BI104"/>
  <c r="BH104"/>
  <c r="BG104"/>
  <c r="BF104"/>
  <c r="T104"/>
  <c r="R104"/>
  <c r="P104"/>
  <c r="F95"/>
  <c r="E93"/>
  <c r="F52"/>
  <c r="E50"/>
  <c r="J24"/>
  <c r="E24"/>
  <c r="J98"/>
  <c r="J23"/>
  <c r="J21"/>
  <c r="E21"/>
  <c r="J54"/>
  <c r="J20"/>
  <c r="J18"/>
  <c r="E18"/>
  <c r="F98"/>
  <c r="J17"/>
  <c r="J15"/>
  <c r="E15"/>
  <c r="F97"/>
  <c r="J14"/>
  <c r="J12"/>
  <c r="J95"/>
  <c r="E7"/>
  <c r="E48"/>
  <c i="1" r="L50"/>
  <c r="AM50"/>
  <c r="AM49"/>
  <c r="L49"/>
  <c r="AM47"/>
  <c r="L47"/>
  <c r="L45"/>
  <c r="L44"/>
  <c i="2" r="J489"/>
  <c r="J381"/>
  <c r="J341"/>
  <c r="J291"/>
  <c r="BK226"/>
  <c r="J156"/>
  <c r="BK104"/>
  <c r="BK500"/>
  <c r="BK344"/>
  <c r="J267"/>
  <c r="J164"/>
  <c r="J119"/>
  <c r="BK518"/>
  <c r="BK433"/>
  <c r="BK392"/>
  <c r="J332"/>
  <c r="BK251"/>
  <c r="BK189"/>
  <c r="J506"/>
  <c r="BK456"/>
  <c r="J388"/>
  <c r="J323"/>
  <c r="J251"/>
  <c r="BK195"/>
  <c i="3" r="BK191"/>
  <c r="J183"/>
  <c r="J142"/>
  <c r="BK106"/>
  <c r="J150"/>
  <c r="BK128"/>
  <c r="J114"/>
  <c r="J148"/>
  <c i="4" r="BK198"/>
  <c r="BK158"/>
  <c r="BK119"/>
  <c r="J200"/>
  <c r="BK144"/>
  <c r="BK202"/>
  <c r="BK170"/>
  <c r="J88"/>
  <c r="J140"/>
  <c r="J106"/>
  <c i="5" r="BK84"/>
  <c i="2" r="BK485"/>
  <c r="BK362"/>
  <c r="BK332"/>
  <c r="J289"/>
  <c r="J221"/>
  <c r="BK119"/>
  <c r="BK514"/>
  <c r="J406"/>
  <c r="BK318"/>
  <c r="J263"/>
  <c r="BK162"/>
  <c r="J117"/>
  <c r="BK520"/>
  <c r="BK483"/>
  <c r="BK409"/>
  <c r="J386"/>
  <c r="BK360"/>
  <c r="BK271"/>
  <c r="J218"/>
  <c r="BK535"/>
  <c r="J481"/>
  <c r="BK427"/>
  <c r="J356"/>
  <c r="BK281"/>
  <c r="J245"/>
  <c r="J167"/>
  <c i="3" r="J189"/>
  <c r="J136"/>
  <c r="BK98"/>
  <c r="J152"/>
  <c r="BK126"/>
  <c r="BK92"/>
  <c r="BK122"/>
  <c i="4" r="J204"/>
  <c r="BK168"/>
  <c r="J131"/>
  <c r="J100"/>
  <c r="BK180"/>
  <c r="BK200"/>
  <c r="J148"/>
  <c r="J158"/>
  <c r="J110"/>
  <c i="6" r="BK88"/>
  <c i="2" r="J500"/>
  <c r="J464"/>
  <c r="J358"/>
  <c r="BK295"/>
  <c r="BK218"/>
  <c r="J159"/>
  <c r="J525"/>
  <c r="BK397"/>
  <c r="J295"/>
  <c r="BK229"/>
  <c r="J142"/>
  <c r="BK549"/>
  <c r="BK441"/>
  <c r="BK378"/>
  <c r="BK347"/>
  <c r="J269"/>
  <c r="BK186"/>
  <c r="BK510"/>
  <c r="J472"/>
  <c r="J435"/>
  <c r="BK370"/>
  <c r="BK287"/>
  <c r="J248"/>
  <c r="BK164"/>
  <c i="3" r="BK189"/>
  <c r="J155"/>
  <c r="BK114"/>
  <c r="BK177"/>
  <c r="BK148"/>
  <c r="J116"/>
  <c r="J174"/>
  <c r="BK134"/>
  <c i="4" r="J188"/>
  <c r="J152"/>
  <c r="J104"/>
  <c r="J184"/>
  <c r="BK142"/>
  <c r="BK102"/>
  <c r="J160"/>
  <c r="J154"/>
  <c r="J129"/>
  <c i="6" r="J88"/>
  <c i="2" r="J479"/>
  <c r="J419"/>
  <c r="BK339"/>
  <c r="J281"/>
  <c r="J192"/>
  <c r="J122"/>
  <c r="BK450"/>
  <c r="J350"/>
  <c r="J265"/>
  <c r="J139"/>
  <c r="J540"/>
  <c r="J485"/>
  <c r="J415"/>
  <c r="J375"/>
  <c r="BK335"/>
  <c r="J210"/>
  <c r="BK533"/>
  <c r="J487"/>
  <c r="J431"/>
  <c r="BK341"/>
  <c r="BK265"/>
  <c r="J170"/>
  <c i="3" r="J177"/>
  <c r="BK157"/>
  <c r="J122"/>
  <c r="J100"/>
  <c r="J157"/>
  <c r="J120"/>
  <c r="BK165"/>
  <c r="BK138"/>
  <c i="4" r="J194"/>
  <c r="J164"/>
  <c r="BK117"/>
  <c r="BK86"/>
  <c r="J138"/>
  <c r="BK194"/>
  <c r="BK154"/>
  <c r="BK162"/>
  <c r="BK108"/>
  <c i="5" r="BK88"/>
  <c i="2" r="BK472"/>
  <c r="BK459"/>
  <c r="BK354"/>
  <c r="BK276"/>
  <c r="J260"/>
  <c r="BK129"/>
  <c r="J516"/>
  <c r="J433"/>
  <c r="J368"/>
  <c r="J293"/>
  <c r="BK248"/>
  <c r="BK156"/>
  <c r="J104"/>
  <c r="BK487"/>
  <c r="BK419"/>
  <c r="J384"/>
  <c r="J362"/>
  <c r="BK260"/>
  <c r="BK174"/>
  <c r="J514"/>
  <c r="BK479"/>
  <c r="J409"/>
  <c r="BK366"/>
  <c r="J276"/>
  <c r="J234"/>
  <c i="3" r="J195"/>
  <c r="J146"/>
  <c r="J128"/>
  <c r="J92"/>
  <c r="J159"/>
  <c r="BK102"/>
  <c r="BK162"/>
  <c r="BK96"/>
  <c i="4" r="BK190"/>
  <c r="BK172"/>
  <c r="BK129"/>
  <c r="J90"/>
  <c r="J168"/>
  <c r="BK106"/>
  <c r="J192"/>
  <c r="BK156"/>
  <c r="BK164"/>
  <c r="BK134"/>
  <c r="J96"/>
  <c i="2" r="BK527"/>
  <c r="BK469"/>
  <c r="BK356"/>
  <c r="J307"/>
  <c r="BK263"/>
  <c r="J144"/>
  <c r="BK107"/>
  <c r="BK498"/>
  <c r="BK446"/>
  <c r="J347"/>
  <c r="J301"/>
  <c r="BK237"/>
  <c r="J129"/>
  <c r="J535"/>
  <c r="J504"/>
  <c r="J437"/>
  <c r="J397"/>
  <c r="BK368"/>
  <c r="J299"/>
  <c r="BK192"/>
  <c r="BK516"/>
  <c r="J502"/>
  <c r="J446"/>
  <c r="BK386"/>
  <c r="J304"/>
  <c r="J229"/>
  <c i="3" r="BK193"/>
  <c r="J171"/>
  <c r="J126"/>
  <c r="BK181"/>
  <c r="BK140"/>
  <c r="J118"/>
  <c r="J140"/>
  <c r="BK100"/>
  <c i="4" r="J180"/>
  <c r="BK146"/>
  <c r="J112"/>
  <c r="BK188"/>
  <c r="BK140"/>
  <c r="BK104"/>
  <c r="J162"/>
  <c r="J170"/>
  <c r="J125"/>
  <c i="5" r="J88"/>
  <c i="2" r="J523"/>
  <c r="BK435"/>
  <c r="BK350"/>
  <c r="J285"/>
  <c r="J242"/>
  <c r="J174"/>
  <c r="BK125"/>
  <c r="J518"/>
  <c r="BK364"/>
  <c r="BK285"/>
  <c r="J195"/>
  <c r="BK112"/>
  <c r="BK512"/>
  <c r="J427"/>
  <c r="J395"/>
  <c r="BK323"/>
  <c r="BK221"/>
  <c r="BK555"/>
  <c r="J498"/>
  <c r="BK453"/>
  <c r="BK384"/>
  <c r="J318"/>
  <c r="J271"/>
  <c r="J184"/>
  <c i="3" r="J193"/>
  <c r="J162"/>
  <c r="J144"/>
  <c r="J102"/>
  <c r="BK168"/>
  <c r="J138"/>
  <c r="J98"/>
  <c r="BK142"/>
  <c r="BK110"/>
  <c i="4" r="J174"/>
  <c r="J144"/>
  <c r="J98"/>
  <c r="BK174"/>
  <c r="J119"/>
  <c r="BK88"/>
  <c r="J172"/>
  <c r="J86"/>
  <c r="BK114"/>
  <c i="2" r="BK525"/>
  <c r="J466"/>
  <c r="BK358"/>
  <c r="BK315"/>
  <c r="BK274"/>
  <c r="BK170"/>
  <c r="BK142"/>
  <c r="J469"/>
  <c r="J401"/>
  <c r="BK289"/>
  <c r="J198"/>
  <c r="BK122"/>
  <c r="BK523"/>
  <c r="BK475"/>
  <c r="BK406"/>
  <c r="J364"/>
  <c r="BK304"/>
  <c r="J226"/>
  <c r="J549"/>
  <c r="BK504"/>
  <c r="J450"/>
  <c r="BK372"/>
  <c r="BK299"/>
  <c r="BK198"/>
  <c i="1" r="AS54"/>
  <c i="3" r="BK174"/>
  <c r="BK136"/>
  <c r="BK124"/>
  <c r="BK152"/>
  <c r="J108"/>
  <c i="4" r="J176"/>
  <c r="J142"/>
  <c r="J102"/>
  <c r="BK176"/>
  <c r="BK127"/>
  <c r="J92"/>
  <c r="J166"/>
  <c r="J127"/>
  <c r="BK152"/>
  <c i="5" r="BK86"/>
  <c i="2" r="BK530"/>
  <c r="J360"/>
  <c r="BK311"/>
  <c r="BK267"/>
  <c r="J186"/>
  <c r="BK117"/>
  <c r="BK466"/>
  <c r="J404"/>
  <c r="J311"/>
  <c r="BK210"/>
  <c r="J132"/>
  <c r="J530"/>
  <c r="J456"/>
  <c r="BK401"/>
  <c r="J370"/>
  <c r="J274"/>
  <c r="J213"/>
  <c r="BK540"/>
  <c r="BK489"/>
  <c r="J441"/>
  <c r="J378"/>
  <c r="BK301"/>
  <c r="BK242"/>
  <c r="J162"/>
  <c i="3" r="J187"/>
  <c r="J168"/>
  <c r="BK116"/>
  <c r="BK171"/>
  <c r="BK144"/>
  <c r="BK118"/>
  <c r="J96"/>
  <c r="J130"/>
  <c i="4" r="BK184"/>
  <c r="BK148"/>
  <c r="BK110"/>
  <c r="J182"/>
  <c r="J134"/>
  <c r="BK96"/>
  <c r="BK182"/>
  <c r="J108"/>
  <c r="BK160"/>
  <c r="J117"/>
  <c i="5" r="J84"/>
  <c i="2" r="J510"/>
  <c r="J423"/>
  <c r="J344"/>
  <c r="BK278"/>
  <c r="J179"/>
  <c r="BK132"/>
  <c r="J520"/>
  <c r="J453"/>
  <c r="BK375"/>
  <c r="J287"/>
  <c r="BK213"/>
  <c r="BK144"/>
  <c r="J555"/>
  <c r="BK423"/>
  <c r="BK381"/>
  <c r="J327"/>
  <c r="BK254"/>
  <c r="BK179"/>
  <c r="J508"/>
  <c r="J459"/>
  <c r="BK395"/>
  <c r="J335"/>
  <c r="BK258"/>
  <c r="J189"/>
  <c i="3" r="J191"/>
  <c r="BK150"/>
  <c r="J112"/>
  <c r="J165"/>
  <c r="BK104"/>
  <c r="BK159"/>
  <c r="BK112"/>
  <c i="4" r="BK192"/>
  <c r="J156"/>
  <c r="BK123"/>
  <c r="BK204"/>
  <c r="J150"/>
  <c r="BK125"/>
  <c r="J190"/>
  <c r="BK92"/>
  <c r="BK136"/>
  <c r="BK100"/>
  <c i="6" r="J85"/>
  <c i="2" r="J475"/>
  <c r="J372"/>
  <c r="BK327"/>
  <c r="J278"/>
  <c r="BK269"/>
  <c r="BK139"/>
  <c r="J112"/>
  <c r="BK412"/>
  <c r="J339"/>
  <c r="J254"/>
  <c r="J125"/>
  <c r="J533"/>
  <c r="BK481"/>
  <c r="J412"/>
  <c r="J366"/>
  <c r="BK291"/>
  <c r="J203"/>
  <c r="J527"/>
  <c r="J483"/>
  <c r="J392"/>
  <c r="BK352"/>
  <c r="BK203"/>
  <c i="3" r="BK195"/>
  <c r="J181"/>
  <c r="BK130"/>
  <c r="BK187"/>
  <c r="BK155"/>
  <c r="J124"/>
  <c r="BK108"/>
  <c i="4" r="J196"/>
  <c r="BK166"/>
  <c r="J114"/>
  <c r="J202"/>
  <c r="J136"/>
  <c r="BK196"/>
  <c r="J123"/>
  <c r="BK138"/>
  <c i="5" r="J86"/>
  <c i="2" r="BK508"/>
  <c r="BK437"/>
  <c r="J352"/>
  <c r="BK293"/>
  <c r="BK234"/>
  <c r="BK167"/>
  <c r="BK502"/>
  <c r="BK415"/>
  <c r="BK307"/>
  <c r="BK245"/>
  <c r="BK159"/>
  <c r="J107"/>
  <c r="BK506"/>
  <c r="BK431"/>
  <c r="BK388"/>
  <c r="J354"/>
  <c r="J258"/>
  <c r="BK184"/>
  <c r="J512"/>
  <c r="BK464"/>
  <c r="BK404"/>
  <c r="J315"/>
  <c r="J237"/>
  <c i="3" r="J134"/>
  <c r="J110"/>
  <c r="BK183"/>
  <c r="BK146"/>
  <c r="J106"/>
  <c r="J104"/>
  <c r="BK120"/>
  <c i="4" r="J186"/>
  <c r="BK150"/>
  <c r="J198"/>
  <c r="J146"/>
  <c r="BK112"/>
  <c r="BK186"/>
  <c r="BK90"/>
  <c r="BK131"/>
  <c r="BK98"/>
  <c i="6" r="BK85"/>
  <c i="2" l="1" r="BK103"/>
  <c r="J103"/>
  <c r="J61"/>
  <c r="BK116"/>
  <c r="J116"/>
  <c r="J63"/>
  <c r="P169"/>
  <c r="BK209"/>
  <c r="J209"/>
  <c r="J65"/>
  <c r="BK233"/>
  <c r="J233"/>
  <c r="J67"/>
  <c r="BK257"/>
  <c r="J257"/>
  <c r="J68"/>
  <c r="BK284"/>
  <c r="J284"/>
  <c r="J69"/>
  <c r="BK298"/>
  <c r="J298"/>
  <c r="J70"/>
  <c r="BK310"/>
  <c r="J310"/>
  <c r="J71"/>
  <c r="BK331"/>
  <c r="J331"/>
  <c r="J73"/>
  <c r="P338"/>
  <c r="P391"/>
  <c r="R400"/>
  <c r="P430"/>
  <c r="BK449"/>
  <c r="J449"/>
  <c r="J78"/>
  <c r="P478"/>
  <c r="R522"/>
  <c i="3" r="P95"/>
  <c r="P94"/>
  <c r="BK133"/>
  <c r="J133"/>
  <c r="J65"/>
  <c r="P161"/>
  <c r="BK180"/>
  <c r="J180"/>
  <c r="J67"/>
  <c r="T186"/>
  <c r="T185"/>
  <c i="4" r="P85"/>
  <c r="BK95"/>
  <c r="J95"/>
  <c r="J61"/>
  <c r="BK122"/>
  <c r="J122"/>
  <c r="J62"/>
  <c r="P133"/>
  <c r="P179"/>
  <c i="5" r="BK83"/>
  <c r="J83"/>
  <c r="J61"/>
  <c i="2" r="R103"/>
  <c r="R116"/>
  <c r="BK169"/>
  <c r="J169"/>
  <c r="J64"/>
  <c r="P209"/>
  <c r="T233"/>
  <c r="P257"/>
  <c r="T284"/>
  <c r="T298"/>
  <c r="R310"/>
  <c r="T331"/>
  <c r="T338"/>
  <c r="R391"/>
  <c r="P400"/>
  <c r="R430"/>
  <c r="P449"/>
  <c r="BK478"/>
  <c r="J478"/>
  <c r="J79"/>
  <c r="BK522"/>
  <c r="J522"/>
  <c r="J80"/>
  <c i="3" r="T95"/>
  <c r="T94"/>
  <c r="R133"/>
  <c r="T161"/>
  <c r="T180"/>
  <c r="R186"/>
  <c r="R185"/>
  <c i="4" r="R85"/>
  <c r="R95"/>
  <c r="P122"/>
  <c r="BK133"/>
  <c r="J133"/>
  <c r="J63"/>
  <c r="R179"/>
  <c i="5" r="P83"/>
  <c r="P82"/>
  <c r="P81"/>
  <c i="1" r="AU58"/>
  <c i="2" r="T103"/>
  <c r="P116"/>
  <c r="R169"/>
  <c r="R209"/>
  <c r="P233"/>
  <c r="T257"/>
  <c r="R284"/>
  <c r="P298"/>
  <c r="T310"/>
  <c r="R331"/>
  <c r="R338"/>
  <c r="T391"/>
  <c r="BK400"/>
  <c r="J400"/>
  <c r="J76"/>
  <c r="BK430"/>
  <c r="J430"/>
  <c r="J77"/>
  <c r="T449"/>
  <c r="R478"/>
  <c r="T522"/>
  <c i="3" r="BK95"/>
  <c r="J95"/>
  <c r="J63"/>
  <c r="T133"/>
  <c r="T132"/>
  <c r="R161"/>
  <c r="R180"/>
  <c r="P186"/>
  <c r="P185"/>
  <c i="4" r="T85"/>
  <c r="T95"/>
  <c r="R122"/>
  <c r="T133"/>
  <c r="BK179"/>
  <c r="J179"/>
  <c r="J64"/>
  <c i="5" r="T83"/>
  <c r="T82"/>
  <c r="T81"/>
  <c i="2" r="P103"/>
  <c r="P102"/>
  <c r="T116"/>
  <c r="T169"/>
  <c r="T209"/>
  <c r="R233"/>
  <c r="R257"/>
  <c r="P284"/>
  <c r="R298"/>
  <c r="P310"/>
  <c r="P331"/>
  <c r="BK338"/>
  <c r="J338"/>
  <c r="J74"/>
  <c r="BK391"/>
  <c r="J391"/>
  <c r="J75"/>
  <c r="T400"/>
  <c r="T430"/>
  <c r="R449"/>
  <c r="T478"/>
  <c r="P522"/>
  <c i="3" r="R95"/>
  <c r="R94"/>
  <c r="P133"/>
  <c r="P132"/>
  <c r="BK161"/>
  <c r="J161"/>
  <c r="J66"/>
  <c r="P180"/>
  <c r="BK186"/>
  <c r="J186"/>
  <c r="J69"/>
  <c i="4" r="BK85"/>
  <c r="BK84"/>
  <c r="J84"/>
  <c r="J59"/>
  <c r="P95"/>
  <c r="T122"/>
  <c r="R133"/>
  <c r="T179"/>
  <c i="5" r="R83"/>
  <c r="R82"/>
  <c r="R81"/>
  <c i="2" r="BK326"/>
  <c r="J326"/>
  <c r="J72"/>
  <c i="3" r="BK91"/>
  <c r="J91"/>
  <c r="J61"/>
  <c i="6" r="BK87"/>
  <c r="J87"/>
  <c r="J62"/>
  <c i="2" r="BK111"/>
  <c r="J111"/>
  <c r="J62"/>
  <c r="BK554"/>
  <c r="J554"/>
  <c r="J81"/>
  <c i="6" r="BK84"/>
  <c r="J84"/>
  <c r="J61"/>
  <c r="E48"/>
  <c r="J52"/>
  <c r="BE88"/>
  <c r="F54"/>
  <c r="J55"/>
  <c r="F79"/>
  <c r="BE85"/>
  <c r="J54"/>
  <c i="5" r="J54"/>
  <c r="F78"/>
  <c r="BE88"/>
  <c i="4" r="J85"/>
  <c r="J60"/>
  <c i="5" r="J55"/>
  <c r="F77"/>
  <c r="BE84"/>
  <c r="BE86"/>
  <c r="E48"/>
  <c r="J52"/>
  <c i="4" r="F55"/>
  <c r="BE88"/>
  <c r="BE102"/>
  <c r="BE117"/>
  <c r="BE119"/>
  <c r="BE142"/>
  <c r="BE152"/>
  <c r="BE168"/>
  <c r="J52"/>
  <c r="E74"/>
  <c r="F80"/>
  <c r="BE96"/>
  <c r="BE100"/>
  <c r="BE104"/>
  <c r="BE108"/>
  <c r="BE110"/>
  <c r="BE112"/>
  <c r="BE123"/>
  <c r="BE138"/>
  <c r="BE140"/>
  <c r="BE144"/>
  <c r="BE146"/>
  <c r="BE148"/>
  <c r="BE150"/>
  <c r="BE158"/>
  <c r="BE162"/>
  <c r="BE164"/>
  <c r="BE174"/>
  <c r="BE180"/>
  <c r="BE190"/>
  <c r="BE192"/>
  <c r="BE194"/>
  <c r="BE198"/>
  <c r="J55"/>
  <c r="J80"/>
  <c r="BE90"/>
  <c r="BE98"/>
  <c r="BE114"/>
  <c r="BE129"/>
  <c r="BE136"/>
  <c r="BE154"/>
  <c r="BE156"/>
  <c r="BE160"/>
  <c r="BE166"/>
  <c r="BE170"/>
  <c r="BE172"/>
  <c r="BE176"/>
  <c r="BE182"/>
  <c r="BE186"/>
  <c r="BE202"/>
  <c r="BE86"/>
  <c r="BE92"/>
  <c r="BE106"/>
  <c r="BE125"/>
  <c r="BE127"/>
  <c r="BE131"/>
  <c r="BE134"/>
  <c r="BE184"/>
  <c r="BE188"/>
  <c r="BE196"/>
  <c r="BE200"/>
  <c r="BE204"/>
  <c i="3" r="J52"/>
  <c r="E79"/>
  <c r="F86"/>
  <c r="BE96"/>
  <c r="BE102"/>
  <c r="BE104"/>
  <c r="BE116"/>
  <c r="BE136"/>
  <c r="BE140"/>
  <c r="BE146"/>
  <c r="BE148"/>
  <c r="BE159"/>
  <c r="BE162"/>
  <c r="BE177"/>
  <c r="F54"/>
  <c r="J86"/>
  <c r="BE110"/>
  <c r="BE114"/>
  <c r="BE118"/>
  <c r="BE126"/>
  <c r="BE130"/>
  <c r="J85"/>
  <c r="BE98"/>
  <c r="BE106"/>
  <c r="BE108"/>
  <c r="BE112"/>
  <c r="BE120"/>
  <c r="BE134"/>
  <c r="BE138"/>
  <c r="BE144"/>
  <c r="BE152"/>
  <c r="BE157"/>
  <c r="BE168"/>
  <c r="BE171"/>
  <c r="BE174"/>
  <c r="BE183"/>
  <c r="BE189"/>
  <c r="BE92"/>
  <c r="BE100"/>
  <c r="BE122"/>
  <c r="BE124"/>
  <c r="BE128"/>
  <c r="BE142"/>
  <c r="BE150"/>
  <c r="BE155"/>
  <c r="BE165"/>
  <c r="BE181"/>
  <c r="BE187"/>
  <c r="BE191"/>
  <c r="BE193"/>
  <c r="BE195"/>
  <c i="2" r="F55"/>
  <c r="J97"/>
  <c r="F54"/>
  <c r="E91"/>
  <c r="BE174"/>
  <c r="BE184"/>
  <c r="BE192"/>
  <c r="BE213"/>
  <c r="BE218"/>
  <c r="BE226"/>
  <c r="BE251"/>
  <c r="BE260"/>
  <c r="BE263"/>
  <c r="BE267"/>
  <c r="BE276"/>
  <c r="BE289"/>
  <c r="BE295"/>
  <c r="BE304"/>
  <c r="BE344"/>
  <c r="BE347"/>
  <c r="BE360"/>
  <c r="BE362"/>
  <c r="BE375"/>
  <c r="BE437"/>
  <c r="BE466"/>
  <c r="BE483"/>
  <c r="BE498"/>
  <c r="BE520"/>
  <c r="BE530"/>
  <c r="BE549"/>
  <c r="BE162"/>
  <c r="BE167"/>
  <c r="BE170"/>
  <c r="BE195"/>
  <c r="BE229"/>
  <c r="BE234"/>
  <c r="BE237"/>
  <c r="BE242"/>
  <c r="BE265"/>
  <c r="BE278"/>
  <c r="BE281"/>
  <c r="BE285"/>
  <c r="BE287"/>
  <c r="BE293"/>
  <c r="BE307"/>
  <c r="BE318"/>
  <c r="BE339"/>
  <c r="BE341"/>
  <c r="BE350"/>
  <c r="BE397"/>
  <c r="BE404"/>
  <c r="BE406"/>
  <c r="BE409"/>
  <c r="BE459"/>
  <c r="BE469"/>
  <c r="BE479"/>
  <c r="BE500"/>
  <c r="BE525"/>
  <c r="BE533"/>
  <c r="BE535"/>
  <c r="BE540"/>
  <c r="BE555"/>
  <c r="J52"/>
  <c r="J55"/>
  <c r="BE119"/>
  <c r="BE125"/>
  <c r="BE142"/>
  <c r="BE159"/>
  <c r="BE164"/>
  <c r="BE179"/>
  <c r="BE189"/>
  <c r="BE203"/>
  <c r="BE221"/>
  <c r="BE269"/>
  <c r="BE271"/>
  <c r="BE274"/>
  <c r="BE291"/>
  <c r="BE299"/>
  <c r="BE311"/>
  <c r="BE315"/>
  <c r="BE323"/>
  <c r="BE327"/>
  <c r="BE332"/>
  <c r="BE335"/>
  <c r="BE352"/>
  <c r="BE354"/>
  <c r="BE356"/>
  <c r="BE358"/>
  <c r="BE364"/>
  <c r="BE366"/>
  <c r="BE378"/>
  <c r="BE381"/>
  <c r="BE388"/>
  <c r="BE392"/>
  <c r="BE401"/>
  <c r="BE412"/>
  <c r="BE419"/>
  <c r="BE423"/>
  <c r="BE427"/>
  <c r="BE431"/>
  <c r="BE435"/>
  <c r="BE453"/>
  <c r="BE456"/>
  <c r="BE464"/>
  <c r="BE472"/>
  <c r="BE475"/>
  <c r="BE485"/>
  <c r="BE489"/>
  <c r="BE504"/>
  <c r="BE506"/>
  <c r="BE508"/>
  <c r="BE510"/>
  <c r="BE512"/>
  <c r="BE523"/>
  <c r="BE527"/>
  <c r="BE104"/>
  <c r="BE107"/>
  <c r="BE112"/>
  <c r="BE117"/>
  <c r="BE122"/>
  <c r="BE129"/>
  <c r="BE132"/>
  <c r="BE139"/>
  <c r="BE144"/>
  <c r="BE156"/>
  <c r="BE186"/>
  <c r="BE198"/>
  <c r="BE210"/>
  <c r="BE245"/>
  <c r="BE248"/>
  <c r="BE254"/>
  <c r="BE258"/>
  <c r="BE301"/>
  <c r="BE368"/>
  <c r="BE370"/>
  <c r="BE372"/>
  <c r="BE384"/>
  <c r="BE386"/>
  <c r="BE395"/>
  <c r="BE415"/>
  <c r="BE433"/>
  <c r="BE441"/>
  <c r="BE446"/>
  <c r="BE450"/>
  <c r="BE481"/>
  <c r="BE487"/>
  <c r="BE502"/>
  <c r="BE514"/>
  <c r="BE516"/>
  <c r="BE518"/>
  <c r="F37"/>
  <c i="1" r="BD55"/>
  <c i="6" r="F36"/>
  <c i="1" r="BC59"/>
  <c i="2" r="F36"/>
  <c i="1" r="BC55"/>
  <c i="4" r="F35"/>
  <c i="1" r="BB57"/>
  <c i="5" r="F36"/>
  <c i="1" r="BC58"/>
  <c i="3" r="F34"/>
  <c i="1" r="BA56"/>
  <c i="4" r="F34"/>
  <c i="1" r="BA57"/>
  <c i="6" r="J34"/>
  <c i="1" r="AW59"/>
  <c i="2" r="F35"/>
  <c i="1" r="BB55"/>
  <c i="3" r="F36"/>
  <c i="1" r="BC56"/>
  <c i="4" r="J30"/>
  <c i="5" r="J34"/>
  <c i="1" r="AW58"/>
  <c i="3" r="F37"/>
  <c i="1" r="BD56"/>
  <c i="4" r="F36"/>
  <c i="1" r="BC57"/>
  <c i="6" r="F37"/>
  <c i="1" r="BD59"/>
  <c i="3" r="J34"/>
  <c i="1" r="AW56"/>
  <c i="4" r="J34"/>
  <c i="1" r="AW57"/>
  <c i="2" r="F34"/>
  <c i="1" r="BA55"/>
  <c i="5" r="F34"/>
  <c i="1" r="BA58"/>
  <c i="5" r="F37"/>
  <c i="1" r="BD58"/>
  <c i="6" r="F34"/>
  <c i="1" r="BA59"/>
  <c i="6" r="F35"/>
  <c i="1" r="BB59"/>
  <c i="3" r="F35"/>
  <c i="1" r="BB56"/>
  <c i="5" r="F35"/>
  <c i="1" r="BB58"/>
  <c i="2" r="J34"/>
  <c i="1" r="AW55"/>
  <c i="4" r="F37"/>
  <c i="1" r="BD57"/>
  <c i="3" l="1" r="P89"/>
  <c i="1" r="AU56"/>
  <c i="3" r="T89"/>
  <c i="4" r="T84"/>
  <c i="2" r="P232"/>
  <c r="P101"/>
  <c i="1" r="AU55"/>
  <c i="3" r="R132"/>
  <c r="R89"/>
  <c i="2" r="T232"/>
  <c r="R102"/>
  <c r="R232"/>
  <c r="R101"/>
  <c i="4" r="R84"/>
  <c i="2" r="T102"/>
  <c r="T101"/>
  <c i="4" r="P84"/>
  <c i="1" r="AU57"/>
  <c i="2" r="BK102"/>
  <c r="J102"/>
  <c r="J60"/>
  <c i="3" r="BK90"/>
  <c r="J90"/>
  <c r="J60"/>
  <c i="2" r="BK232"/>
  <c r="J232"/>
  <c r="J66"/>
  <c i="3" r="BK132"/>
  <c r="J132"/>
  <c r="J64"/>
  <c r="BK94"/>
  <c r="J94"/>
  <c r="J62"/>
  <c r="BK185"/>
  <c r="J185"/>
  <c r="J68"/>
  <c i="6" r="BK83"/>
  <c r="J83"/>
  <c r="J60"/>
  <c i="5" r="BK82"/>
  <c r="J82"/>
  <c r="J60"/>
  <c i="1" r="AG57"/>
  <c i="5" r="J33"/>
  <c i="1" r="AV58"/>
  <c r="AT58"/>
  <c i="2" r="F33"/>
  <c i="1" r="AZ55"/>
  <c i="4" r="J33"/>
  <c i="1" r="AV57"/>
  <c r="AT57"/>
  <c r="AN57"/>
  <c r="BD54"/>
  <c r="W33"/>
  <c i="3" r="F33"/>
  <c i="1" r="AZ56"/>
  <c i="5" r="F33"/>
  <c i="1" r="AZ58"/>
  <c i="6" r="F33"/>
  <c i="1" r="AZ59"/>
  <c i="3" r="J33"/>
  <c i="1" r="AV56"/>
  <c r="AT56"/>
  <c r="BA54"/>
  <c r="W30"/>
  <c i="4" r="F33"/>
  <c i="1" r="AZ57"/>
  <c i="6" r="J33"/>
  <c i="1" r="AV59"/>
  <c r="AT59"/>
  <c r="BB54"/>
  <c r="W31"/>
  <c r="BC54"/>
  <c r="AY54"/>
  <c i="2" r="J33"/>
  <c i="1" r="AV55"/>
  <c r="AT55"/>
  <c i="2" l="1" r="BK101"/>
  <c r="J101"/>
  <c i="3" r="BK89"/>
  <c r="J89"/>
  <c i="5" r="BK81"/>
  <c r="J81"/>
  <c r="J59"/>
  <c i="6" r="BK82"/>
  <c r="J82"/>
  <c i="4" r="J39"/>
  <c i="1" r="AW54"/>
  <c r="AK30"/>
  <c i="2" r="J30"/>
  <c i="1" r="AG55"/>
  <c i="6" r="J30"/>
  <c i="1" r="AG59"/>
  <c r="AZ54"/>
  <c r="AV54"/>
  <c r="AK29"/>
  <c i="3" r="J30"/>
  <c i="1" r="AG56"/>
  <c r="W32"/>
  <c r="AX54"/>
  <c r="AU54"/>
  <c i="3" l="1" r="J39"/>
  <c i="2" r="J39"/>
  <c i="6" r="J39"/>
  <c i="2" r="J59"/>
  <c i="3" r="J59"/>
  <c i="6" r="J59"/>
  <c i="1" r="AN56"/>
  <c r="AN59"/>
  <c r="AN55"/>
  <c i="5" r="J30"/>
  <c i="1" r="AG58"/>
  <c r="AG54"/>
  <c r="AK26"/>
  <c r="AK35"/>
  <c r="W29"/>
  <c r="AT54"/>
  <c r="AN54"/>
  <c i="5" l="1" r="J39"/>
  <c i="1" r="AN58"/>
</calcChain>
</file>

<file path=xl/sharedStrings.xml><?xml version="1.0" encoding="utf-8"?>
<sst xmlns="http://schemas.openxmlformats.org/spreadsheetml/2006/main">
  <si>
    <t>Export Komplet</t>
  </si>
  <si>
    <t>VZ</t>
  </si>
  <si>
    <t>2.0</t>
  </si>
  <si>
    <t>ZAMOK</t>
  </si>
  <si>
    <t>False</t>
  </si>
  <si>
    <t>{9408b667-177a-493a-9ded-f10bc26dd8c5}</t>
  </si>
  <si>
    <t>0,01</t>
  </si>
  <si>
    <t>21</t>
  </si>
  <si>
    <t>15</t>
  </si>
  <si>
    <t>REKAPITULACE STAVBY</t>
  </si>
  <si>
    <t xml:space="preserve">v ---  níže se nacházejí doplnkové a pomocné údaje k sestavám  --- v</t>
  </si>
  <si>
    <t>Návod na vyplnění</t>
  </si>
  <si>
    <t>0,001</t>
  </si>
  <si>
    <t>Kód:</t>
  </si>
  <si>
    <t>2020-09B-4-2-ver2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</si>
  <si>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</si>
  <si>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</si>
  <si>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řemesla -ZŠ Hornická 4387, Chomutov</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</si>
  <si>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</si>
  <si>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</si>
  <si>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</si>
  <si>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</si>
  <si>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</si>
  <si>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</si>
  <si>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</si>
  <si>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</si>
  <si>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</si>
  <si>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</si>
  <si>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</si>
  <si>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</si>
  <si>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</si>
  <si>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</si>
  <si>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</si>
  <si>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</si>
  <si>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</si>
  <si>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</si>
  <si>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</si>
  <si>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</si>
  <si>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</si>
  <si>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</si>
  <si>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</si>
  <si>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</si>
  <si>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</si>
  <si>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</si>
  <si>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</si>
  <si>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</si>
  <si>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</si>
  <si>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</si>
  <si>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</si>
  <si>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</si>
  <si>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</si>
  <si>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</si>
  <si>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</si>
  <si>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</si>
  <si>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</si>
  <si>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</si>
  <si>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</si>
  <si>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</si>
  <si>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</si>
  <si>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</si>
  <si>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</si>
  <si>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</si>
  <si>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</si>
  <si>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</si>
  <si>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</si>
  <si>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</si>
  <si>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</si>
  <si>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</si>
  <si>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</si>
  <si>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</si>
  <si>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</si>
  <si>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</si>
  <si>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</si>
  <si>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</si>
  <si>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</si>
  <si>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</si>
  <si>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</si>
  <si>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04.2-a</t>
  </si>
  <si>
    <t>stavební část</t>
  </si>
  <si>
    <t>STA</t>
  </si>
  <si>
    <t>1</t>
  </si>
  <si>
    <t>{01525263-1809-4057-977f-bedc16b4001a}</t>
  </si>
  <si>
    <t>2</t>
  </si>
  <si>
    <t>SO 04.2-b1</t>
  </si>
  <si>
    <t>elektroinstalace</t>
  </si>
  <si>
    <t>{9dec2742-584d-43a3-b0a7-d22a69839712}</t>
  </si>
  <si>
    <t>SO 04.2-b2</t>
  </si>
  <si>
    <t>elektro materiál</t>
  </si>
  <si>
    <t>{2565e274-8e21-40e0-ac5b-20e6de004ed0}</t>
  </si>
  <si>
    <t>SO 04.2-d</t>
  </si>
  <si>
    <t xml:space="preserve">AV technika stínicí technika </t>
  </si>
  <si>
    <t>{97ae8c5f-9308-4c7b-8f13-ab54c1406b52}</t>
  </si>
  <si>
    <t>SO 04.2-VRN</t>
  </si>
  <si>
    <t>VRN</t>
  </si>
  <si>
    <t>{4adeea88-18eb-4336-a28d-da46ff659892}</t>
  </si>
  <si>
    <t>KRYCÍ LIST SOUPISU PRACÍ</t>
  </si>
  <si>
    <t>Objekt:</t>
  </si>
  <si>
    <t>SO 04.2-a - stavební část</t>
  </si>
  <si>
    <t>REKAPITULACE ČLENĚNÍ SOUPISU PRACÍ</t>
  </si>
  <si>
    <t>Kód dílu - Popis</t>
  </si>
  <si>
    <t>Cena celkem [CZK]</t>
  </si>
  <si>
    <t>-1</t>
  </si>
  <si>
    <t>HSV - Práce a dodávky HSV</t>
  </si>
  <si>
    <t xml:space="preserve">    3 - Svislé a kompletní konstrukce</t>
  </si>
  <si>
    <t xml:space="preserve">    34 - Stěny a příčky</t>
  </si>
  <si>
    <t xml:space="preserve">    6 - Úpravy povrchů, podlahy a osazování výplní</t>
  </si>
  <si>
    <t xml:space="preserve">    9 - Ostatní konstrukce a práce, bourání</t>
  </si>
  <si>
    <t xml:space="preserve">    998 - Přesun hmot</t>
  </si>
  <si>
    <t>PSV - Práce a dodávky PSV</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</si>
  <si>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</si>
  <si>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</si>
  <si>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</si>
  <si>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</si>
  <si>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</si>
  <si>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762 - Konstrukce tesařské</t>
  </si>
  <si>
    <t xml:space="preserve">    763 - Konstrukce suché výstavby</t>
  </si>
  <si>
    <t xml:space="preserve">    766 - Konstrukce truhlářské</t>
  </si>
  <si>
    <t xml:space="preserve">    767 - Konstrukce zámečnické</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</si>
  <si>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</si>
  <si>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</si>
  <si>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</si>
  <si>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</si>
  <si>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</si>
  <si>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</si>
  <si>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</si>
  <si>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</si>
  <si>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</si>
  <si>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</si>
  <si>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</si>
  <si>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</si>
  <si>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</si>
  <si>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</si>
  <si>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</si>
  <si>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</si>
  <si>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</si>
  <si>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</si>
  <si>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</si>
  <si>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</si>
  <si>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</si>
  <si>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</si>
  <si>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</si>
  <si>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</si>
  <si>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</si>
  <si>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317141447</t>
  </si>
  <si>
    <t>Překlady ploché prefabrikované z pórobetonu osazené do tenkého maltového lože, včetně slepení dvou překladů vedle sebe po celé délce boční plochy, výšky překladu do 200 mm šířky 150 mm, délky překladu přes 2300 do 2500 mm</t>
  </si>
  <si>
    <t>kus</t>
  </si>
  <si>
    <t>CS ÚRS 2020 01</t>
  </si>
  <si>
    <t>4</t>
  </si>
  <si>
    <t>PP</t>
  </si>
  <si>
    <t>PSC</t>
  </si>
  <si>
    <t xml:space="preserve">Poznámka k souboru cen:_x000d_
Poznámka k souboru cen: 1. V cenách jsou započteny náklady na: a) dodání a uložení překladu předepsané délky, včetně podmazání ložné plochy tenkovrstvou maltou, b) montážní podepření plochých překladů tak, aby světlá vzdálenost mezi podporou a okrajem otvoru nebo mezi podporami byla maximálně 1,25 m. 2. Množství jednotek se určuje v kusech překladů podle šířky a světlosti otvoru. </t>
  </si>
  <si>
    <t>342272235</t>
  </si>
  <si>
    <t>Příčky z pórobetonových tvárnic hladkých na tenké maltové lože objemová hmotnost do 500 kg/m3, tloušťka příčky 125 mm</t>
  </si>
  <si>
    <t>m2</t>
  </si>
  <si>
    <t>VV</t>
  </si>
  <si>
    <t>2,242*2,99</t>
  </si>
  <si>
    <t>Součet</t>
  </si>
  <si>
    <t>34</t>
  </si>
  <si>
    <t>Stěny a příčky</t>
  </si>
  <si>
    <t>340271045</t>
  </si>
  <si>
    <t>Zazdívka otvorů v příčkách nebo stěnách pórobetonovými tvárnicemi plochy přes 1 m2 do 4 m2, objemová hmotnost 500 kg/m3, tloušťka příčky 150 mm</t>
  </si>
  <si>
    <t>6</t>
  </si>
  <si>
    <t>3,7*0,936+1,7*0,936</t>
  </si>
  <si>
    <t>Úpravy povrchů, podlahy a osazování výplní</t>
  </si>
  <si>
    <t>611131121</t>
  </si>
  <si>
    <t>Podkladní a spojovací vrstva vnitřních omítaných ploch penetrace akrylát-silikonová nanášená ručně stropů</t>
  </si>
  <si>
    <t>8</t>
  </si>
  <si>
    <t>5</t>
  </si>
  <si>
    <t>611135095</t>
  </si>
  <si>
    <t>Vyrovnání nerovností podkladu vnitřních omítaných ploch Příplatek k ceně za každý další 1 mm tloušťky podkladní vrstvy přes 2 mm tmelem stropů</t>
  </si>
  <si>
    <t>10</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</si>
  <si>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</si>
  <si>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611142001</t>
  </si>
  <si>
    <t>Potažení vnitřních ploch pletivem v ploše nebo pruzích, na plném podkladu sklovláknitým vtlačením do tmelu stropů</t>
  </si>
  <si>
    <t>12</t>
  </si>
  <si>
    <t xml:space="preserve">Poznámka k souboru cen:_x000d_
Poznámka k souboru cen: 1. V cenách -2001 jsou započteny i náklady na tmel. </t>
  </si>
  <si>
    <t>7</t>
  </si>
  <si>
    <t>611311131</t>
  </si>
  <si>
    <t>Potažení vnitřních ploch štukem tloušťky do 3 mm vodorovných konstrukcí stropů rovných</t>
  </si>
  <si>
    <t>14</t>
  </si>
  <si>
    <t>42,8+60,67+11,44</t>
  </si>
  <si>
    <t>611325412</t>
  </si>
  <si>
    <t>Oprava vápenocementové omítky vnitřních ploch hladké, tloušťky do 20 mm stropů, v rozsahu opravované plochy přes 10 do 30%</t>
  </si>
  <si>
    <t>16</t>
  </si>
  <si>
    <t xml:space="preserve">Poznámka k souboru cen:_x000d_
Poznámka k souboru cen: 1. Pro ocenění opravy omítek plochy do 1 m2 se použijí ceny souboru cen 61. 32-52.. Vápenocementová omítka jednotlivých malých ploch. </t>
  </si>
  <si>
    <t>9</t>
  </si>
  <si>
    <t>612311131</t>
  </si>
  <si>
    <t>Potažení vnitřních ploch štukem tloušťky do 3 mm svislých konstrukcí stěn</t>
  </si>
  <si>
    <t>18</t>
  </si>
  <si>
    <t>obklad</t>
  </si>
  <si>
    <t>-5,4</t>
  </si>
  <si>
    <t>omítky</t>
  </si>
  <si>
    <t>148,928</t>
  </si>
  <si>
    <t>612325412</t>
  </si>
  <si>
    <t>Oprava vápenocementové omítky vnitřních ploch hladké, tloušťky do 20 mm stěn, v rozsahu opravované plochy přes 10 do 30%</t>
  </si>
  <si>
    <t>20</t>
  </si>
  <si>
    <t>11</t>
  </si>
  <si>
    <t>612131121</t>
  </si>
  <si>
    <t>Podkladní a spojovací vrstva vnitřních omítaných ploch penetrace akrylát-silikonová nanášená ručně stěn</t>
  </si>
  <si>
    <t>22</t>
  </si>
  <si>
    <t>612142001</t>
  </si>
  <si>
    <t>Potažení vnitřních ploch pletivem v ploše nebo pruzích, na plném podkladu sklovláknitým vtlačením do tmelu stěn</t>
  </si>
  <si>
    <t>24</t>
  </si>
  <si>
    <t>2,99*(3,715+0,544+0,72+4,814+0,505+6,217+7,1+2,77+0,125+2,242+7,772+7,997+0,66*2+7,419+2,715+2,735)</t>
  </si>
  <si>
    <t>2,99*(0,72+0,65+0,513*2)</t>
  </si>
  <si>
    <t>-0,8*1,97</t>
  </si>
  <si>
    <t>-0,9*1,97*4</t>
  </si>
  <si>
    <t>-1,7*1,97</t>
  </si>
  <si>
    <t>-2,0*(5,575+1,363+6,47)</t>
  </si>
  <si>
    <t>Mezisoučet</t>
  </si>
  <si>
    <t>5,054</t>
  </si>
  <si>
    <t>13</t>
  </si>
  <si>
    <t>612135095</t>
  </si>
  <si>
    <t>Vyrovnání nerovností podkladu vnitřních omítaných ploch Příplatek k ceně za každý další 1 mm tloušťky podkladní vrstvy přes 2 mm tmelem stěn</t>
  </si>
  <si>
    <t>26</t>
  </si>
  <si>
    <t>642942721</t>
  </si>
  <si>
    <t>Osazování zárubní nebo rámů kovových dveřních lisovaných nebo z úhelníků bez dveřních křídel na montážní pěnu, plochy otvoru přes 2,5 do 4,5 m2</t>
  </si>
  <si>
    <t>28</t>
  </si>
  <si>
    <t xml:space="preserve">Poznámka k souboru cen:_x000d_
Poznámka k souboru cen: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 </t>
  </si>
  <si>
    <t>M</t>
  </si>
  <si>
    <t>55331427</t>
  </si>
  <si>
    <t>zárubeň ocelová pro běžné zdění a pórobeton s drážkou 150 dvoukřídlá 1600</t>
  </si>
  <si>
    <t>30</t>
  </si>
  <si>
    <t>644941111</t>
  </si>
  <si>
    <t>Montáž průvětrníků nebo mřížek odvětrávacích velikosti do 150 x 200 mm</t>
  </si>
  <si>
    <t>32</t>
  </si>
  <si>
    <t xml:space="preserve">Poznámka k souboru cen:_x000d_
Poznámka k souboru cen: 1. V cenách nejsou započteny náklady na dodávku průvětrníku nebo mřížky, tyto se oceňují ve specifikaci. </t>
  </si>
  <si>
    <t>17</t>
  </si>
  <si>
    <t>56245607</t>
  </si>
  <si>
    <t>mřížka větrací hranatá plast se síťovinou 150x200mm</t>
  </si>
  <si>
    <t>Ostatní konstrukce a práce, bourání</t>
  </si>
  <si>
    <t>962031133</t>
  </si>
  <si>
    <t>Bourání příček z cihel, tvárnic nebo příčkovek z cihel pálených, plných nebo dutých na maltu vápennou nebo vápenocementovou, tl. do 150 mm</t>
  </si>
  <si>
    <t>36</t>
  </si>
  <si>
    <t>2,252*2,5</t>
  </si>
  <si>
    <t>19</t>
  </si>
  <si>
    <t>968062356</t>
  </si>
  <si>
    <t>Vybourání dřevěných rámů oken s křídly, dveřních zárubní, vrat, stěn, ostění nebo obkladů rámů oken s křídly dvojitých, plochy do 4 m2</t>
  </si>
  <si>
    <t>38</t>
  </si>
  <si>
    <t xml:space="preserve">Poznámka k souboru cen:_x000d_
Poznámka k souboru cen: 1. V cenách -2244 až -2747 jsou započteny i náklady na vyvěšení křídel. </t>
  </si>
  <si>
    <t>3,65*0,9</t>
  </si>
  <si>
    <t>968062456</t>
  </si>
  <si>
    <t>Vybourání dřevěných rámů oken s křídly, dveřních zárubní, vrat, stěn, ostění nebo obkladů dveřních zárubní, plochy přes 2 m2</t>
  </si>
  <si>
    <t>40</t>
  </si>
  <si>
    <t>1,7*2,8</t>
  </si>
  <si>
    <t>973031335</t>
  </si>
  <si>
    <t>Vysekání výklenků nebo kapes ve zdivu z cihel na maltu vápennou nebo vápenocementovou kapes, plochy do 0,16 m2, hl. do 300 mm</t>
  </si>
  <si>
    <t>42</t>
  </si>
  <si>
    <t>978011141</t>
  </si>
  <si>
    <t>Otlučení vápenných nebo vápenocementových omítek vnitřních ploch stropů, v rozsahu přes 10 do 30 %</t>
  </si>
  <si>
    <t>44</t>
  </si>
  <si>
    <t xml:space="preserve">Poznámka k souboru cen:_x000d_
Poznámka k souboru cen: 1. Položky lze použít i pro ocenění otlučení sádrových, hliněných apod. vnitřních omítek. </t>
  </si>
  <si>
    <t>23</t>
  </si>
  <si>
    <t>952901111</t>
  </si>
  <si>
    <t>Vyčištění budov nebo objektů před předáním do užívání budov bytové nebo občanské výstavby, světlé výšky podlaží do 4 m</t>
  </si>
  <si>
    <t>46</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</si>
  <si>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</si>
  <si>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949101111</t>
  </si>
  <si>
    <t>Lešení pomocné pracovní pro objekty pozemních staveb pro zatížení do 150 kg/m2, o výšce lešeňové podlahy do 1,9 m</t>
  </si>
  <si>
    <t>48</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</si>
  <si>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</si>
  <si>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25</t>
  </si>
  <si>
    <t>978013141</t>
  </si>
  <si>
    <t>Otlučení vápenných nebo vápenocementových omítek vnitřních ploch stěn s vyškrabáním spar, s očištěním zdiva, v rozsahu přes 10 do 30 %</t>
  </si>
  <si>
    <t>50</t>
  </si>
  <si>
    <t>978035117</t>
  </si>
  <si>
    <t>Odstranění tenkovrstvých omítek nebo štuku tloušťky do 2 mm obroušením, rozsahu přes 50 do 100%</t>
  </si>
  <si>
    <t>52</t>
  </si>
  <si>
    <t>114,91</t>
  </si>
  <si>
    <t>143,874</t>
  </si>
  <si>
    <t>27</t>
  </si>
  <si>
    <t>978059541</t>
  </si>
  <si>
    <t>Odsekání obkladů stěn včetně otlučení podkladní omítky až na zdivo z obkládaček vnitřních, z jakýchkoliv materiálů, plochy přes 1 m2</t>
  </si>
  <si>
    <t>54</t>
  </si>
  <si>
    <t xml:space="preserve">Poznámka k souboru cen:_x000d_
Poznámka k souboru cen: 1. Odsekání soklíků se oceňuje cenami souboru cen 965 08. </t>
  </si>
  <si>
    <t>5,4</t>
  </si>
  <si>
    <t>2,0*(9,8-0,9+4,85-1,0-0,9+2,77)</t>
  </si>
  <si>
    <t>998</t>
  </si>
  <si>
    <t>Přesun hmot</t>
  </si>
  <si>
    <t>997013211</t>
  </si>
  <si>
    <t>Vnitrostaveništní doprava suti a vybouraných hmot vodorovně do 50 m svisle ručně pro budovy a haly výšky do 6 m</t>
  </si>
  <si>
    <t>t</t>
  </si>
  <si>
    <t>56</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</si>
  <si>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</si>
  <si>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29</t>
  </si>
  <si>
    <t>997013219</t>
  </si>
  <si>
    <t>Vnitrostaveništní doprava suti a vybouraných hmot vodorovně do 50 m Příplatek k cenám -3111 až -3217 za zvětšenou vodorovnou dopravu přes vymezenou dopravní vzdálenost za každých dalších i započatých 10 m</t>
  </si>
  <si>
    <t>58</t>
  </si>
  <si>
    <t>10,128*2 "Přepočtené koeficientem množství</t>
  </si>
  <si>
    <t>997013501</t>
  </si>
  <si>
    <t>Odvoz suti a vybouraných hmot na skládku nebo meziskládku se složením, na vzdálenost do 1 km</t>
  </si>
  <si>
    <t>60</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</si>
  <si>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</si>
  <si>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31</t>
  </si>
  <si>
    <t>997013509</t>
  </si>
  <si>
    <t>Odvoz suti a vybouraných hmot na skládku nebo meziskládku se složením, na vzdálenost Příplatek k ceně za každý další i započatý 1 km přes 1 km</t>
  </si>
  <si>
    <t>62</t>
  </si>
  <si>
    <t>10,128*10 "Přepočtené koeficientem množství</t>
  </si>
  <si>
    <t>997013631</t>
  </si>
  <si>
    <t>Poplatek za uložení stavebního odpadu na skládce (skládkovné) směsného stavebního a demoličního zatříděného do Katalogu odpadů pod kódem 17 09 04</t>
  </si>
  <si>
    <t>64</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</si>
  <si>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</si>
  <si>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33</t>
  </si>
  <si>
    <t>998018001</t>
  </si>
  <si>
    <t>Přesun hmot pro budovy občanské výstavby, bydlení, výrobu a služby ruční - bez užití mechanizace vodorovná dopravní vzdálenost do 100 m pro budovy s jakoukoliv nosnou konstrukcí výšky do 6 m</t>
  </si>
  <si>
    <t>66</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</si>
  <si>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</si>
  <si>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</si>
  <si>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</si>
  <si>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722</t>
  </si>
  <si>
    <t>Zdravotechnika - vnitřní vodovod</t>
  </si>
  <si>
    <t>722173913</t>
  </si>
  <si>
    <t>Spoje rozvodů vody z plastů svary polyfuzí D přes 20 do 25 mm</t>
  </si>
  <si>
    <t>68</t>
  </si>
  <si>
    <t xml:space="preserve">Poznámka k souboru cen:_x000d_
Poznámka k souboru cen: 1. Měrnou jednotkou kus se rozumí jeden spoj. </t>
  </si>
  <si>
    <t>35</t>
  </si>
  <si>
    <t>722174023</t>
  </si>
  <si>
    <t>Potrubí z plastových trubek z polypropylenu (PPR) svařovaných polyfuzně PN 20 (SDR 6) D 25 x 4,2</t>
  </si>
  <si>
    <t>m</t>
  </si>
  <si>
    <t>70</t>
  </si>
  <si>
    <t xml:space="preserve">Poznámka k souboru cen:_x000d_
Poznámka k souboru cen: 1. V cenách -4001 až -4088 jsou započteny náklady na montáž a dodávku potrubí a tvarovek. </t>
  </si>
  <si>
    <t>6,5*2+2,0*2+0,5*2</t>
  </si>
  <si>
    <t>722181242</t>
  </si>
  <si>
    <t>Ochrana potrubí termoizolačními trubicemi z pěnového polyetylenu PE přilepenými v příčných a podélných spojích, tloušťky izolace přes 13 do 20 mm, vnitřního průměru izolace DN přes 22 do 45 mm</t>
  </si>
  <si>
    <t>72</t>
  </si>
  <si>
    <t xml:space="preserve">Poznámka k souboru cen:_x000d_
Poznámka k souboru cen: 1. V cenách -1211 až -1256 jsou započteny i náklady na dodání tepelně izolačních trubic. </t>
  </si>
  <si>
    <t>37</t>
  </si>
  <si>
    <t>722190401</t>
  </si>
  <si>
    <t>Zřízení přípojek na potrubí vyvedení a upevnění výpustek do DN 25</t>
  </si>
  <si>
    <t>74</t>
  </si>
  <si>
    <t xml:space="preserve">Poznámka k souboru cen:_x000d_
Poznámka k souboru cen: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</si>
  <si>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722290226</t>
  </si>
  <si>
    <t>Zkoušky, proplach a desinfekce vodovodního potrubí zkoušky těsnosti vodovodního potrubí závitového do DN 50</t>
  </si>
  <si>
    <t>76</t>
  </si>
  <si>
    <t xml:space="preserve">Poznámka k souboru cen:_x000d_
Poznámka k souboru cen: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</si>
  <si>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39</t>
  </si>
  <si>
    <t>722290234</t>
  </si>
  <si>
    <t>Zkoušky, proplach a desinfekce vodovodního potrubí proplach a desinfekce vodovodního potrubí do DN 80</t>
  </si>
  <si>
    <t>78</t>
  </si>
  <si>
    <t>998722101</t>
  </si>
  <si>
    <t>Přesun hmot pro vnitřní vodovod stanovený z hmotnosti přesunovaného materiálu vodorovná dopravní vzdálenost do 50 m v objektech výšky do 6 m</t>
  </si>
  <si>
    <t>80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</si>
  <si>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</si>
  <si>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</si>
  <si>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</si>
  <si>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41</t>
  </si>
  <si>
    <t>725210821</t>
  </si>
  <si>
    <t>Demontáž umyvadel bez výtokových armatur umyvadel</t>
  </si>
  <si>
    <t>soubor</t>
  </si>
  <si>
    <t>82</t>
  </si>
  <si>
    <t>725211616</t>
  </si>
  <si>
    <t>Umyvadla keramická bílá bez výtokových armatur připevněná na stěnu šrouby s krytem na sifon (polosloupem) 550 mm</t>
  </si>
  <si>
    <t>84</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</si>
  <si>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</si>
  <si>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43</t>
  </si>
  <si>
    <t>725291511</t>
  </si>
  <si>
    <t>Doplňky zařízení koupelen a záchodů plastové dávkovač tekutého mýdla na 350 ml</t>
  </si>
  <si>
    <t>86</t>
  </si>
  <si>
    <t>725291631</t>
  </si>
  <si>
    <t>Doplňky zařízení koupelen a záchodů nerezové zásobník papírových ručníků</t>
  </si>
  <si>
    <t>88</t>
  </si>
  <si>
    <t>45</t>
  </si>
  <si>
    <t>725590811</t>
  </si>
  <si>
    <t>Vnitrostaveništní přemístění vybouraných (demontovaných) hmot zařizovacích předmětů vodorovně do 100 m v objektech výšky do 6 m</t>
  </si>
  <si>
    <t>90</t>
  </si>
  <si>
    <t>725820801</t>
  </si>
  <si>
    <t>Demontáž baterií nástěnných do G 3/4</t>
  </si>
  <si>
    <t>92</t>
  </si>
  <si>
    <t>47</t>
  </si>
  <si>
    <t>725829121</t>
  </si>
  <si>
    <t>Baterie umyvadlové montáž ostatních typů nástěnných pákových nebo klasických</t>
  </si>
  <si>
    <t>94</t>
  </si>
  <si>
    <t xml:space="preserve">Poznámka k souboru cen:_x000d_
Poznámka k souboru cen: 1. V cenách –2654, 56, -9101-9202 není započten napájecí zdroj. </t>
  </si>
  <si>
    <t>55145615</t>
  </si>
  <si>
    <t>baterie umyvadlová nástěnná páková 150mm chrom</t>
  </si>
  <si>
    <t>96</t>
  </si>
  <si>
    <t>49</t>
  </si>
  <si>
    <t>725860811</t>
  </si>
  <si>
    <t>Demontáž zápachových uzávěrek pro zařizovací předměty jednoduchých</t>
  </si>
  <si>
    <t>98</t>
  </si>
  <si>
    <t>725861102</t>
  </si>
  <si>
    <t>Zápachové uzávěrky zařizovacích předmětů pro umyvadla DN 40</t>
  </si>
  <si>
    <t>100</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</si>
  <si>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</si>
  <si>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51</t>
  </si>
  <si>
    <t>998725101</t>
  </si>
  <si>
    <t>Přesun hmot pro zařizovací předměty stanovený z hmotnosti přesunovaného materiálu vodorovná dopravní vzdálenost do 50 m v objektech výšky do 6 m</t>
  </si>
  <si>
    <t>102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</si>
  <si>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</si>
  <si>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733</t>
  </si>
  <si>
    <t>Ústřední vytápění - rozvodné potrubí</t>
  </si>
  <si>
    <t>733191924</t>
  </si>
  <si>
    <t>Opravy rozvodů potrubí z trubek ocelových závitových normálních i zesílených navaření odbočky na stávající potrubí, odbočka DN 20</t>
  </si>
  <si>
    <t>104</t>
  </si>
  <si>
    <t>53</t>
  </si>
  <si>
    <t>733222102</t>
  </si>
  <si>
    <t>Potrubí z trubek měděných polotvrdých spojovaných měkkým pájením Ø 15/1</t>
  </si>
  <si>
    <t>106</t>
  </si>
  <si>
    <t>733222103</t>
  </si>
  <si>
    <t>Potrubí z trubek měděných polotvrdých spojovaných měkkým pájením Ø 18/1</t>
  </si>
  <si>
    <t>108</t>
  </si>
  <si>
    <t>55</t>
  </si>
  <si>
    <t>733291101</t>
  </si>
  <si>
    <t>Zkoušky těsnosti potrubí z trubek měděných Ø do 35/1,5</t>
  </si>
  <si>
    <t>110</t>
  </si>
  <si>
    <t>733291903</t>
  </si>
  <si>
    <t>Opravy rozvodů potrubí z trubek měděných propojení potrubí Ø 18/1</t>
  </si>
  <si>
    <t>112</t>
  </si>
  <si>
    <t>57</t>
  </si>
  <si>
    <t>998733101</t>
  </si>
  <si>
    <t>Přesun hmot pro rozvody potrubí stanovený z hmotnosti přesunovaného materiálu vodorovná dopravní vzdálenost do 50 m v objektech výšky do 6 m</t>
  </si>
  <si>
    <t>114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</si>
  <si>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</si>
  <si>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</si>
  <si>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</si>
  <si>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734261417</t>
  </si>
  <si>
    <t>Šroubení regulační radiátorové rohové s vypouštěním G 1/2</t>
  </si>
  <si>
    <t>116</t>
  </si>
  <si>
    <t>59</t>
  </si>
  <si>
    <t>734221682</t>
  </si>
  <si>
    <t>Ventily regulační závitové hlavice termostatické, pro ovládání ventilů PN 10 do 110°C kapalinové otopných těles VK</t>
  </si>
  <si>
    <t>118</t>
  </si>
  <si>
    <t xml:space="preserve">Poznámka k souboru cen:_x000d_
Poznámka k souboru cen: 1. V cenách -0101 až -0105 nejsou započteny náklady na dodávku a montáž měřící a vypouštěcí armatury.Tyto se oceňují samostatně souborem cen 734 49 1101 až -1105. </t>
  </si>
  <si>
    <t>734222812</t>
  </si>
  <si>
    <t>Ventily regulační závitové termostatické, s hlavicí ručního ovládání PN 16 do 110°C přímé chromované G 1/2</t>
  </si>
  <si>
    <t>120</t>
  </si>
  <si>
    <t>61</t>
  </si>
  <si>
    <t>998734101</t>
  </si>
  <si>
    <t>Přesun hmot pro armatury stanovený z hmotnosti přesunovaného materiálu vodorovná dopravní vzdálenost do 50 m v objektech výšky do 6 m</t>
  </si>
  <si>
    <t>122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</si>
  <si>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</si>
  <si>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</si>
  <si>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</si>
  <si>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735131810</t>
  </si>
  <si>
    <t>Demontáž otopných těles hliníkových článkových</t>
  </si>
  <si>
    <t>124</t>
  </si>
  <si>
    <t>0,306*(30*2+10+2*22)</t>
  </si>
  <si>
    <t>63</t>
  </si>
  <si>
    <t>735151661</t>
  </si>
  <si>
    <t>Otopná tělesa panelová třídesková PN 1,0 MPa, T do 110°C se třemi přídavnými přestupními plochami výšky tělesa 500 mm stavební délky / výkonu 1600 mm / 3326 W</t>
  </si>
  <si>
    <t>126</t>
  </si>
  <si>
    <t xml:space="preserve">Poznámka k souboru cen:_x000d_
Poznámka k souboru cen: 1. Ceny lze použít pro jakýkoli způsob připojení. </t>
  </si>
  <si>
    <t>735191914</t>
  </si>
  <si>
    <t>Ostatní opravy otopných těles montáž otopných těles sestavených z použitých článků litinových</t>
  </si>
  <si>
    <t>128</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</si>
  <si>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</si>
  <si>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0,306*(30*2+10)</t>
  </si>
  <si>
    <t>65</t>
  </si>
  <si>
    <t>998735101</t>
  </si>
  <si>
    <t>Přesun hmot pro otopná tělesa stanovený z hmotnosti přesunovaného materiálu vodorovná dopravní vzdálenost do 50 m v objektech výšky do 6 m</t>
  </si>
  <si>
    <t>130</t>
  </si>
  <si>
    <t>762</t>
  </si>
  <si>
    <t>Konstrukce tesařské</t>
  </si>
  <si>
    <t>762522811</t>
  </si>
  <si>
    <t>Demontáž podlah s polštáři z prken tl. do 32 mm</t>
  </si>
  <si>
    <t>132</t>
  </si>
  <si>
    <t>42,8+60,67</t>
  </si>
  <si>
    <t>763</t>
  </si>
  <si>
    <t>Konstrukce suché výstavby</t>
  </si>
  <si>
    <t>67</t>
  </si>
  <si>
    <t>763164621</t>
  </si>
  <si>
    <t>Obklad konstrukcí sádrokartonovými deskami včetně ochranných úhelníků ve tvaru U rozvinuté šíře do 0,6 m, opláštěný deskou impregnovanou H2, tl. 12,5 mm</t>
  </si>
  <si>
    <t>134</t>
  </si>
  <si>
    <t xml:space="preserve">Poznámka k souboru cen:_x000d_
Poznámka k souboru cen: 1. Ceny jsou určeny pro obklad konstrukcí z jakéhokoliv materiálu. 2. Ceny jsou určeny pro obklad trámů i sloupů. 3. V cenách jsou započteny i náklady na tmelení, výztužnou pásku a ochranu rohů úhelníky. 4. V cenách nejsou započteny náklady na základní penetrační nátěr; tyto se oceňují cenou 763 13-1714. 5. V cenách montáže obkladů nejsou započteny náklady na: a) desky; tato dodávka se oceňuje ve specifikaci, b) ochranné úhelníky; tato dodávka se oceňuje ve specifikaci, </t>
  </si>
  <si>
    <t>998763301</t>
  </si>
  <si>
    <t>Přesun hmot pro konstrukce montované z desek sádrokartonových, sádrovláknitých, cementovláknitých nebo cementových stanovený z hmotnosti přesunovaného materiálu vodorovná dopravní vzdálenost do 50 m v objektech výšky do 6 m</t>
  </si>
  <si>
    <t>136</t>
  </si>
  <si>
    <t xml:space="preserve">Poznámka k souboru cen:_x000d_
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</si>
  <si>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</si>
  <si>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</si>
  <si>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69</t>
  </si>
  <si>
    <t>766441822</t>
  </si>
  <si>
    <t>Demontáž parapetních desek dřevěných nebo plastových šířky přes 300 mm délky přes 1 m</t>
  </si>
  <si>
    <t>138</t>
  </si>
  <si>
    <t>766660001</t>
  </si>
  <si>
    <t>Montáž dveřních křídel dřevěných nebo plastových otevíravých do ocelové zárubně povrchově upravených jednokřídlových, šířky do 800 mm</t>
  </si>
  <si>
    <t>140</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</si>
  <si>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</si>
  <si>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71</t>
  </si>
  <si>
    <t>766660002</t>
  </si>
  <si>
    <t>Montáž dveřních křídel dřevěných nebo plastových otevíravých do ocelové zárubně povrchově upravených jednokřídlových, šířky přes 800 mm</t>
  </si>
  <si>
    <t>142</t>
  </si>
  <si>
    <t>766660012</t>
  </si>
  <si>
    <t>Montáž dveřních křídel dřevěných nebo plastových otevíravých do ocelové zárubně povrchově upravených dvoukřídlových, šířky přes 1450 mm</t>
  </si>
  <si>
    <t>144</t>
  </si>
  <si>
    <t>73</t>
  </si>
  <si>
    <t>766660720</t>
  </si>
  <si>
    <t>Montáž dveřních doplňků větrací mřížky s vyříznutím otvoru</t>
  </si>
  <si>
    <t>146</t>
  </si>
  <si>
    <t>4502056660</t>
  </si>
  <si>
    <t>Mřížka větrací dveřní VM 500×90 mm, bílá (2 ks/bal)</t>
  </si>
  <si>
    <t>sada</t>
  </si>
  <si>
    <t>vlastní</t>
  </si>
  <si>
    <t>148</t>
  </si>
  <si>
    <t>75</t>
  </si>
  <si>
    <t>766660728</t>
  </si>
  <si>
    <t>Montáž dveřních doplňků dveřního kování interiérového zámku</t>
  </si>
  <si>
    <t>150</t>
  </si>
  <si>
    <t>766660729</t>
  </si>
  <si>
    <t>Montáž dveřních doplňků dveřního kování interiérového štítku s klikou</t>
  </si>
  <si>
    <t>152</t>
  </si>
  <si>
    <t>77</t>
  </si>
  <si>
    <t>54914620</t>
  </si>
  <si>
    <t>kování dveřní vrchní klika včetně rozet a montážního materiálu R PZ nerez PK</t>
  </si>
  <si>
    <t>154</t>
  </si>
  <si>
    <t>54924004</t>
  </si>
  <si>
    <t>zámek zadlabací 190/140/20 L cylinder</t>
  </si>
  <si>
    <t>156</t>
  </si>
  <si>
    <t>79</t>
  </si>
  <si>
    <t>61162086</t>
  </si>
  <si>
    <t>dveře jednokřídlé dřevotřískové povrch laminátový plné 800x1970/2100mm</t>
  </si>
  <si>
    <t>158</t>
  </si>
  <si>
    <t>61162087</t>
  </si>
  <si>
    <t>dveře jednokřídlé dřevotřískové povrch laminátový plné 900x1970/2100mm</t>
  </si>
  <si>
    <t>160</t>
  </si>
  <si>
    <t>81</t>
  </si>
  <si>
    <t>61162118</t>
  </si>
  <si>
    <t>dveře dvoukřídlé dřevotřískové povrch laminátový plné 1700x1970/2100mm</t>
  </si>
  <si>
    <t>162</t>
  </si>
  <si>
    <t>766662811</t>
  </si>
  <si>
    <t>Demontáž dveřních konstrukcí k opětovnému použití prahů dveří jednokřídlových</t>
  </si>
  <si>
    <t>164</t>
  </si>
  <si>
    <t>83</t>
  </si>
  <si>
    <t>766662812</t>
  </si>
  <si>
    <t>Demontáž dveřních konstrukcí k opětovnému použití prahů dveří dvoukřídlových</t>
  </si>
  <si>
    <t>166</t>
  </si>
  <si>
    <t>766691914</t>
  </si>
  <si>
    <t>Ostatní práce vyvěšení nebo zavěšení křídel s případným uložením a opětovným zavěšením po provedení stavebních změn dřevěných dveřních, plochy do 2 m2</t>
  </si>
  <si>
    <t>168</t>
  </si>
  <si>
    <t xml:space="preserve">Poznámka k souboru cen:_x000d_
Poznámka k souboru cen: 1. Ceny -1931 a -1932 lze užít jen pro křídlo mající současně obě jmenované funkce. </t>
  </si>
  <si>
    <t>85</t>
  </si>
  <si>
    <t>766691915</t>
  </si>
  <si>
    <t>Ostatní práce vyvěšení nebo zavěšení křídel s případným uložením a opětovným zavěšením po provedení stavebních změn dřevěných dveřních, plochy přes 2 m2</t>
  </si>
  <si>
    <t>170</t>
  </si>
  <si>
    <t>766694122</t>
  </si>
  <si>
    <t>Montáž ostatních truhlářských konstrukcí parapetních desek dřevěných nebo plastových šířky přes 300 mm, délky přes 1000 do 1600 mm</t>
  </si>
  <si>
    <t>172</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</si>
  <si>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</si>
  <si>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87</t>
  </si>
  <si>
    <t>766694124</t>
  </si>
  <si>
    <t>Montáž ostatních truhlářských konstrukcí parapetních desek dřevěných nebo plastových šířky přes 300 mm, délky přes 2600 mm</t>
  </si>
  <si>
    <t>174</t>
  </si>
  <si>
    <t>60794109</t>
  </si>
  <si>
    <t>deska parapetní dřevotřísková vnitřní 600x1000mm</t>
  </si>
  <si>
    <t>176</t>
  </si>
  <si>
    <t>89</t>
  </si>
  <si>
    <t>60794121</t>
  </si>
  <si>
    <t>koncovka PVC k parapetním dřevotřískovým deskám 600mm</t>
  </si>
  <si>
    <t>178</t>
  </si>
  <si>
    <t>998766101</t>
  </si>
  <si>
    <t>Přesun hmot pro konstrukce truhlářské stanovený z hmotnosti přesunovaného materiálu vodorovná dopravní vzdálenost do 50 m v objektech výšky do 6 m</t>
  </si>
  <si>
    <t>180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</si>
  <si>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</si>
  <si>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</si>
  <si>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</si>
  <si>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91</t>
  </si>
  <si>
    <t>767649194</t>
  </si>
  <si>
    <t>Montáž dveří ocelových doplňků dveří madel</t>
  </si>
  <si>
    <t>182</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</si>
  <si>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</si>
  <si>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</si>
  <si>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</si>
  <si>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184</t>
  </si>
  <si>
    <t>93</t>
  </si>
  <si>
    <t>998767101</t>
  </si>
  <si>
    <t>Přesun hmot pro zámečnické konstrukce stanovený z hmotnosti přesunovaného materiálu vodorovná dopravní vzdálenost do 50 m v objektech výšky do 6 m</t>
  </si>
  <si>
    <t>186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</si>
  <si>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</si>
  <si>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</si>
  <si>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</si>
  <si>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</si>
  <si>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</si>
  <si>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188</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</si>
  <si>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</si>
  <si>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95</t>
  </si>
  <si>
    <t>776201812</t>
  </si>
  <si>
    <t>Demontáž povlakových podlahovin lepených ručně s podložkou</t>
  </si>
  <si>
    <t>190</t>
  </si>
  <si>
    <t>776111311</t>
  </si>
  <si>
    <t>Příprava podkladu vysátí podlah</t>
  </si>
  <si>
    <t>192</t>
  </si>
  <si>
    <t>97</t>
  </si>
  <si>
    <t>776121321</t>
  </si>
  <si>
    <t>Příprava podkladu penetrace neředěná podlah</t>
  </si>
  <si>
    <t>194</t>
  </si>
  <si>
    <t>776141124</t>
  </si>
  <si>
    <t>Příprava podkladu vyrovnání samonivelační stěrkou podlah min.pevnosti 30 MPa, tloušťky přes 8 do 10 mm</t>
  </si>
  <si>
    <t>196</t>
  </si>
  <si>
    <t>99</t>
  </si>
  <si>
    <t>776410811</t>
  </si>
  <si>
    <t>Demontáž soklíků nebo lišt pryžových nebo plastových</t>
  </si>
  <si>
    <t>198</t>
  </si>
  <si>
    <t>3,715+0,544+0,72+2,715+2,735-0,8-0,9*3</t>
  </si>
  <si>
    <t>776421312</t>
  </si>
  <si>
    <t>Montáž lišt přechodových šroubovaných</t>
  </si>
  <si>
    <t>200</t>
  </si>
  <si>
    <t>0,9*4+0,8+1,7</t>
  </si>
  <si>
    <t>101</t>
  </si>
  <si>
    <t>59054113</t>
  </si>
  <si>
    <t>profil přechodový Al s pohyblivým ramenem matně eloxovaný 15x30mm</t>
  </si>
  <si>
    <t>202</t>
  </si>
  <si>
    <t>6,1*1,1 "Přepočtené koeficientem množství</t>
  </si>
  <si>
    <t>998776101</t>
  </si>
  <si>
    <t>Přesun hmot pro podlahy povlakové stanovený z hmotnosti přesunovaného materiálu vodorovná dopravní vzdálenost do 50 m v objektech výšky do 6 m</t>
  </si>
  <si>
    <t>204</t>
  </si>
  <si>
    <t>777</t>
  </si>
  <si>
    <t>Podlahy lité</t>
  </si>
  <si>
    <t>103</t>
  </si>
  <si>
    <t>777111101</t>
  </si>
  <si>
    <t>Příprava podkladu před provedením litých podlah zametení</t>
  </si>
  <si>
    <t>206</t>
  </si>
  <si>
    <t>777111111</t>
  </si>
  <si>
    <t>Příprava podkladu před provedením litých podlah vysátí</t>
  </si>
  <si>
    <t>208</t>
  </si>
  <si>
    <t>105</t>
  </si>
  <si>
    <t>777131111</t>
  </si>
  <si>
    <t>Penetrační nátěr podlahy epoxidový předem plněný pískem</t>
  </si>
  <si>
    <t>210</t>
  </si>
  <si>
    <t>777511123</t>
  </si>
  <si>
    <t>Krycí stěrka průmyslová epoxidová, tloušťky přes 1 do 2 mm</t>
  </si>
  <si>
    <t>212</t>
  </si>
  <si>
    <t>107</t>
  </si>
  <si>
    <t>777911113</t>
  </si>
  <si>
    <t>Napojení na stěnu nebo sokl fabionem z epoxidové stěrky plněné pískem a výplňovým spárovým profilem s trvale pružným tmelem pohyblivé</t>
  </si>
  <si>
    <t>214</t>
  </si>
  <si>
    <t>3,715+0,544+0,72+4,814+0,505+6,217+7,1+2,77+0,125+2,242+7,772+7,997+0,66*2+7,419+2,715+2,735-0,8-0,9*4-1,7</t>
  </si>
  <si>
    <t>0,72+0,65+0,513*2</t>
  </si>
  <si>
    <t>998777101</t>
  </si>
  <si>
    <t>Přesun hmot pro podlahy lité stanovený z hmotnosti přesunovaného materiálu vodorovná dopravní vzdálenost do 50 m v objektech výšky do 6 m</t>
  </si>
  <si>
    <t>216</t>
  </si>
  <si>
    <t>781</t>
  </si>
  <si>
    <t>Dokončovací práce - obklady</t>
  </si>
  <si>
    <t>109</t>
  </si>
  <si>
    <t>781111011</t>
  </si>
  <si>
    <t>Příprava podkladu před provedením obkladu oprášení (ometení) stěny</t>
  </si>
  <si>
    <t>218</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</si>
  <si>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</si>
  <si>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</si>
  <si>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</si>
  <si>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220</t>
  </si>
  <si>
    <t>111</t>
  </si>
  <si>
    <t>781151014</t>
  </si>
  <si>
    <t>Příprava podkladu před provedením obkladu lokální vyrovnání podkladu stěrkou, tloušťky do 3 mm, plochy přes 0,5 do 1,0 m2</t>
  </si>
  <si>
    <t>222</t>
  </si>
  <si>
    <t>781474115</t>
  </si>
  <si>
    <t>Montáž obkladů vnitřních stěn z dlaždic keramických lepených flexibilním lepidlem maloformátových hladkých přes 22 do 25 ks/m2</t>
  </si>
  <si>
    <t>224</t>
  </si>
  <si>
    <t xml:space="preserve">Poznámka k souboru cen:_x000d_
Poznámka k souboru cen: 1. Položky jsou určeny pro všechny druhy povrchových úprav. </t>
  </si>
  <si>
    <t>2,7*2,0</t>
  </si>
  <si>
    <t>113</t>
  </si>
  <si>
    <t>59761039</t>
  </si>
  <si>
    <t>obklad keramický hladký přes 22 do 25ks/m2</t>
  </si>
  <si>
    <t>226</t>
  </si>
  <si>
    <t>781477111</t>
  </si>
  <si>
    <t>Montáž obkladů vnitřních stěn z dlaždic keramických Příplatek k cenám za plochu do 10 m2 jednotlivě</t>
  </si>
  <si>
    <t>228</t>
  </si>
  <si>
    <t>115</t>
  </si>
  <si>
    <t>781495151</t>
  </si>
  <si>
    <t>Obklad - dokončující práce průnik obkladem hranatý, bez izolace, o delší straně do 30 mm</t>
  </si>
  <si>
    <t>230</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</si>
  <si>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</si>
  <si>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</si>
  <si>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</si>
  <si>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232</t>
  </si>
  <si>
    <t>117</t>
  </si>
  <si>
    <t>998781101</t>
  </si>
  <si>
    <t>Přesun hmot pro obklady keramické stanovený z hmotnosti přesunovaného materiálu vodorovná dopravní vzdálenost do 50 m v objektech výšky do 6 m</t>
  </si>
  <si>
    <t>234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</si>
  <si>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</si>
  <si>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</si>
  <si>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</si>
  <si>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783301313</t>
  </si>
  <si>
    <t>Příprava podkladu zámečnických konstrukcí před provedením nátěru odmaštění odmašťovačem ředidlovým</t>
  </si>
  <si>
    <t>236</t>
  </si>
  <si>
    <t>119</t>
  </si>
  <si>
    <t>783301401</t>
  </si>
  <si>
    <t>Příprava podkladu zámečnických konstrukcí před provedením nátěru ometení</t>
  </si>
  <si>
    <t>238</t>
  </si>
  <si>
    <t>783306801</t>
  </si>
  <si>
    <t>Odstranění nátěrů ze zámečnických konstrukcí obroušením</t>
  </si>
  <si>
    <t>240</t>
  </si>
  <si>
    <t>121</t>
  </si>
  <si>
    <t>783314201</t>
  </si>
  <si>
    <t>Základní antikorozní nátěr zámečnických konstrukcí jednonásobný syntetický standardní</t>
  </si>
  <si>
    <t>242</t>
  </si>
  <si>
    <t>783315103</t>
  </si>
  <si>
    <t>Mezinátěr zámečnických konstrukcí jednonásobný syntetický samozákladující</t>
  </si>
  <si>
    <t>244</t>
  </si>
  <si>
    <t>123</t>
  </si>
  <si>
    <t>783317105</t>
  </si>
  <si>
    <t>Krycí nátěr (email) zámečnických konstrukcí jednonásobný syntetický samozákladující</t>
  </si>
  <si>
    <t>246</t>
  </si>
  <si>
    <t>konzole</t>
  </si>
  <si>
    <t>0,25*0,95*8</t>
  </si>
  <si>
    <t>zárubně</t>
  </si>
  <si>
    <t>0,25*4,8</t>
  </si>
  <si>
    <t>0,25*4,9*4</t>
  </si>
  <si>
    <t>0,25*5,7</t>
  </si>
  <si>
    <t>783601321</t>
  </si>
  <si>
    <t>Příprava podkladu otopných těles před provedením nátěrů článkových odrezivěním bezoplachovým</t>
  </si>
  <si>
    <t>248</t>
  </si>
  <si>
    <t>125</t>
  </si>
  <si>
    <t>783601325</t>
  </si>
  <si>
    <t>Příprava podkladu otopných těles před provedením nátěrů článkových odmaštěním vodou ředitelným</t>
  </si>
  <si>
    <t>250</t>
  </si>
  <si>
    <t>783601421</t>
  </si>
  <si>
    <t>Příprava podkladu otopných těles před provedením nátěrů článkových očištění ometením</t>
  </si>
  <si>
    <t>252</t>
  </si>
  <si>
    <t>127</t>
  </si>
  <si>
    <t>783606811</t>
  </si>
  <si>
    <t>Odstranění nátěrů z otopných těles článkových obroušením</t>
  </si>
  <si>
    <t>254</t>
  </si>
  <si>
    <t>783614111</t>
  </si>
  <si>
    <t>Základní nátěr otopných těles jednonásobný článkových syntetický</t>
  </si>
  <si>
    <t>256</t>
  </si>
  <si>
    <t>129</t>
  </si>
  <si>
    <t>783617117</t>
  </si>
  <si>
    <t>Krycí nátěr (email) otopných těles článkových dvojnásobný syntetický</t>
  </si>
  <si>
    <t>258</t>
  </si>
  <si>
    <t>783601711</t>
  </si>
  <si>
    <t>Příprava podkladu armatur a kovových potrubí před provedením nátěru potrubí do DN 50 mm odrezivěním, odrezovačem bezoplachovým</t>
  </si>
  <si>
    <t>260</t>
  </si>
  <si>
    <t>131</t>
  </si>
  <si>
    <t>783601713</t>
  </si>
  <si>
    <t>Příprava podkladu armatur a kovových potrubí před provedením nátěru potrubí do DN 50 mm odmaštěním, odmašťovačem vodou ředitelným</t>
  </si>
  <si>
    <t>262</t>
  </si>
  <si>
    <t>783606861</t>
  </si>
  <si>
    <t>Odstranění nátěrů z armatur a kovových potrubí potrubí do DN 50 mm obroušením</t>
  </si>
  <si>
    <t>264</t>
  </si>
  <si>
    <t>133</t>
  </si>
  <si>
    <t>783614653</t>
  </si>
  <si>
    <t>Základní antikorozní nátěr armatur a kovových potrubí jednonásobný potrubí do DN 50 mm syntetický samozákladující</t>
  </si>
  <si>
    <t>266</t>
  </si>
  <si>
    <t>783615553</t>
  </si>
  <si>
    <t>Mezinátěr armatur a kovových potrubí potrubí do DN 50 mm syntetický samozákladující</t>
  </si>
  <si>
    <t>268</t>
  </si>
  <si>
    <t>135</t>
  </si>
  <si>
    <t>783617613</t>
  </si>
  <si>
    <t>Krycí nátěr (email) armatur a kovových potrubí potrubí do DN 50 mm dvojnásobný syntetický samozákladující</t>
  </si>
  <si>
    <t>270</t>
  </si>
  <si>
    <t>784</t>
  </si>
  <si>
    <t>Dokončovací práce - malby a tapety</t>
  </si>
  <si>
    <t>784111001</t>
  </si>
  <si>
    <t>Oprášení (ometení) podkladu v místnostech výšky do 3,80 m</t>
  </si>
  <si>
    <t>272</t>
  </si>
  <si>
    <t>137</t>
  </si>
  <si>
    <t>784111021</t>
  </si>
  <si>
    <t>Obroušení podkladu stěrky v místnostech výšky do 3,80 m</t>
  </si>
  <si>
    <t>274</t>
  </si>
  <si>
    <t>784121001</t>
  </si>
  <si>
    <t>Oškrabání malby v místnostech výšky do 3,80 m</t>
  </si>
  <si>
    <t>276</t>
  </si>
  <si>
    <t xml:space="preserve">Poznámka k souboru cen:_x000d_
Poznámka k souboru cen: 1. Cenami souboru cen se oceňuje jakýkoli počet současně škrabaných vrstev barvy. </t>
  </si>
  <si>
    <t>139</t>
  </si>
  <si>
    <t>784171101</t>
  </si>
  <si>
    <t>Zakrytí nemalovaných ploch (materiál ve specifikaci) včetně pozdějšího odkrytí podlah</t>
  </si>
  <si>
    <t>278</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</si>
  <si>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</si>
  <si>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</si>
  <si>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</si>
  <si>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280</t>
  </si>
  <si>
    <t>141</t>
  </si>
  <si>
    <t>784181121</t>
  </si>
  <si>
    <t>Penetrace podkladu jednonásobná hloubková v místnostech výšky do 3,80 m</t>
  </si>
  <si>
    <t>282</t>
  </si>
  <si>
    <t>114,910</t>
  </si>
  <si>
    <t>143,528</t>
  </si>
  <si>
    <t>784211101</t>
  </si>
  <si>
    <t>Malby z malířských směsí otěruvzdorných za mokra dvojnásobné, bílé za mokra otěruvzdorné výborně v místnostech výšky do 3,80 m</t>
  </si>
  <si>
    <t>284</t>
  </si>
  <si>
    <t>2,0*(3,715+0,544+0,72+4,814+0,505+6,217+7,1+2,77+0,125+2,242+7,772+7,997+0,66*2+7,419+2,715+2,735)</t>
  </si>
  <si>
    <t>2,0*(0,72+0,65+0,513*2)</t>
  </si>
  <si>
    <t>-(2,0-0,885)*(5,575+1,363+6,47)</t>
  </si>
  <si>
    <t>143</t>
  </si>
  <si>
    <t>784211111</t>
  </si>
  <si>
    <t>Malby z malířských směsí otěruvzdorných za mokra dvojnásobné, bílé za mokra otěruvzdorné velmi dobře v místnostech výšky do 3,80 m</t>
  </si>
  <si>
    <t>286</t>
  </si>
  <si>
    <t>-95,245</t>
  </si>
  <si>
    <t>258,438</t>
  </si>
  <si>
    <t>HZS</t>
  </si>
  <si>
    <t>Hodinové zúčtovací sazby</t>
  </si>
  <si>
    <t>HZS1292</t>
  </si>
  <si>
    <t>Hodinové zúčtovací sazby profesí HSV zemní a pomocné práce stavební dělník</t>
  </si>
  <si>
    <t>hod</t>
  </si>
  <si>
    <t>262144</t>
  </si>
  <si>
    <t>288</t>
  </si>
  <si>
    <t>SO 04.2-b1 -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</si>
  <si>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</si>
  <si>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</si>
  <si>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</si>
  <si>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</si>
  <si>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</si>
  <si>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</si>
  <si>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</si>
  <si>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</si>
  <si>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</si>
  <si>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</si>
  <si>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</si>
  <si>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</si>
  <si>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</si>
  <si>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</si>
  <si>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</si>
  <si>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</si>
  <si>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</si>
  <si>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</si>
  <si>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</si>
  <si>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</si>
  <si>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</si>
  <si>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</si>
  <si>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</si>
  <si>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</si>
  <si>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</si>
  <si>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</si>
  <si>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</si>
  <si>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</si>
  <si>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</si>
  <si>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</si>
  <si>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</si>
  <si>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</si>
  <si>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</si>
  <si>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</si>
  <si>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</si>
  <si>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</si>
  <si>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</si>
  <si>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</si>
  <si>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</si>
  <si>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</si>
  <si>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</si>
  <si>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</si>
  <si>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</si>
  <si>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</si>
  <si>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</si>
  <si>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</si>
  <si>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</si>
  <si>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</si>
  <si>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</si>
  <si>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</si>
  <si>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</si>
  <si>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741110512</t>
  </si>
  <si>
    <t>Montáž lišt a kanálků elektroinstalačních se spojkami, ohyby a rohy a s nasunutím do krabic vkládacích s víčkem, šířky do přes 60 do 120 mm</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</si>
  <si>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</si>
  <si>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</si>
  <si>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</si>
  <si>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</si>
  <si>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</si>
  <si>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</si>
  <si>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</si>
  <si>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</si>
  <si>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</si>
  <si>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</si>
  <si>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</si>
  <si>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</si>
  <si>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</si>
  <si>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</si>
  <si>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</si>
  <si>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</si>
  <si>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</si>
  <si>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</si>
  <si>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</si>
  <si>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</si>
  <si>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</si>
  <si>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</si>
  <si>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</si>
  <si>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</si>
  <si>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</si>
  <si>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</si>
  <si>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</si>
  <si>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</si>
  <si>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</si>
  <si>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</si>
  <si>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</si>
  <si>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</si>
  <si>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</si>
  <si>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</si>
  <si>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</si>
  <si>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</si>
  <si>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</si>
  <si>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</si>
  <si>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</si>
  <si>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</si>
  <si>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</si>
  <si>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</si>
  <si>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</si>
  <si>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</si>
  <si>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</si>
  <si>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</si>
  <si>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</si>
  <si>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</si>
  <si>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</si>
  <si>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</si>
  <si>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</si>
  <si>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</si>
  <si>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04.2-b2 - elektro materiál</t>
  </si>
  <si>
    <t>D1 - ROZPIS DOPLNĚNÍ ROZVADĚČE HR</t>
  </si>
  <si>
    <t>D2 - ROZPIS ROZVADĚČE R2-UČEBNA DÍLNY</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</si>
  <si>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</si>
  <si>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</si>
  <si>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</si>
  <si>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</si>
  <si>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</si>
  <si>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</si>
  <si>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</si>
  <si>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</si>
  <si>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</si>
  <si>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</si>
  <si>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</si>
  <si>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</si>
  <si>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</si>
  <si>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</si>
  <si>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</si>
  <si>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</si>
  <si>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</si>
  <si>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</si>
  <si>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R2-UČEBNA DÍLNY</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</si>
  <si>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</si>
  <si>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</si>
  <si>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</si>
  <si>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</si>
  <si>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Pol1.1</t>
  </si>
  <si>
    <t>Proudový chránič s jističem 16A 3f, rozměry 4 DIN, jmenovité napětí 230/400V, Charakteristika C, Jmenovitý reziduální proud 0,03A.</t>
  </si>
  <si>
    <t>Pol6</t>
  </si>
  <si>
    <t xml:space="preserve">plastový rozvaděč  IP54/20 48 MODULŮ NA/POD OMÍTKU</t>
  </si>
  <si>
    <t>Pol7</t>
  </si>
  <si>
    <t>vypínač 40A/3f</t>
  </si>
  <si>
    <t>Pol8</t>
  </si>
  <si>
    <t>I.+II.stupeň přep.ochrany</t>
  </si>
  <si>
    <t>Pol16</t>
  </si>
  <si>
    <t>propojovací lišty - fázový hřeben 40A - komplet</t>
  </si>
  <si>
    <t>Pol18</t>
  </si>
  <si>
    <t>svorkovnice PE</t>
  </si>
  <si>
    <t>Pol21</t>
  </si>
  <si>
    <t>svorkovnice N</t>
  </si>
  <si>
    <t xml:space="preserve">Poznámka k položce:_x000d_
Poznámka k položce: M A T E R I Á L   R O Z V A D Ě Č E</t>
  </si>
  <si>
    <t>Pol22</t>
  </si>
  <si>
    <t xml:space="preserve">P O D R U Ž N Ý   M A T E R I Á L   R O Z V A D Ě Č E  15 %</t>
  </si>
  <si>
    <t>Pol23</t>
  </si>
  <si>
    <t xml:space="preserve">V Ý R O B A   R O Z V A D Ě Č E  20 %</t>
  </si>
  <si>
    <t xml:space="preserve">Poznámka k položce:_x000d_
Poznámka k položce: C E L K E M   R O Z V A D Ě Č</t>
  </si>
  <si>
    <t>D3</t>
  </si>
  <si>
    <t xml:space="preserve">SVÍTIDLA VČETNĚ ZDROJŮ </t>
  </si>
  <si>
    <t>Pol24</t>
  </si>
  <si>
    <t>C – PŘISAZENÉ LED SVÍTIDLO 600x600 32W,4200lm,Ra80,IP65</t>
  </si>
  <si>
    <t>Pol25</t>
  </si>
  <si>
    <t>B-ZAVĚŠENÉ ASYMETRICKÉ LED SVÍTIDLO 35W,4500lm,IP20 +ZÁVĚS</t>
  </si>
  <si>
    <t>Pol26</t>
  </si>
  <si>
    <t xml:space="preserve">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</si>
  <si>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</si>
  <si>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</si>
  <si>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</si>
  <si>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</si>
  <si>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</si>
  <si>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</si>
  <si>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</si>
  <si>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</si>
  <si>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10.165.433</t>
  </si>
  <si>
    <t>Zásuvka nástěnná, 4-pólová, 16A/380V, krytí IP 44</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</si>
  <si>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</si>
  <si>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</si>
  <si>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</si>
  <si>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</si>
  <si>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</si>
  <si>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</si>
  <si>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</si>
  <si>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</si>
  <si>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</si>
  <si>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</si>
  <si>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</si>
  <si>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</si>
  <si>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Pol30</t>
  </si>
  <si>
    <t>ovladač, řazení 1(vypínač), komplet , IP44</t>
  </si>
  <si>
    <t>Pol31</t>
  </si>
  <si>
    <t>ovladač, řazení 5 (sériový), komplet, IP44</t>
  </si>
  <si>
    <t>Pol32</t>
  </si>
  <si>
    <t>ovladač, řazení 6 (střídavý), komplet, IP44</t>
  </si>
  <si>
    <t>Pol33</t>
  </si>
  <si>
    <t>ovladač, řazení 7 (křížový), komplet, IP44</t>
  </si>
  <si>
    <t>Pol34</t>
  </si>
  <si>
    <t>ovladač, řazení 1+6 , komplet, IP44</t>
  </si>
  <si>
    <t>Pol39</t>
  </si>
  <si>
    <t>pětirámeček</t>
  </si>
  <si>
    <t>Pol40</t>
  </si>
  <si>
    <t>trojrámeček</t>
  </si>
  <si>
    <t>Pol41</t>
  </si>
  <si>
    <t>krabice přístrojová pod omítku KP</t>
  </si>
  <si>
    <t>Pol42</t>
  </si>
  <si>
    <t>krabice rozvodná pod omítku KR</t>
  </si>
  <si>
    <t>Pol43</t>
  </si>
  <si>
    <t>krabice rozvodná na omítku KR</t>
  </si>
  <si>
    <t>Pol44</t>
  </si>
  <si>
    <t>lišta vkladací 24x22 vč.uchycení-pro svítidla vedení na stropě</t>
  </si>
  <si>
    <t>Pol45</t>
  </si>
  <si>
    <t>kanál EKD 80x40 vč.rohů,uchycení-hl.trasa pod stropem v učebně</t>
  </si>
  <si>
    <t>Pol46</t>
  </si>
  <si>
    <t>kanál EKD 80x40 HF(bezhalogenová) vč.rohů,uchycení-hl.trasa z napoj.bodu do rozv.</t>
  </si>
  <si>
    <t>Pol47</t>
  </si>
  <si>
    <t>HOP v samostat.skříni</t>
  </si>
  <si>
    <t>Poznámka k položce:_x000d_
Poznámka k položce: C E L K E M</t>
  </si>
  <si>
    <t>D5</t>
  </si>
  <si>
    <t xml:space="preserve">2.2 KABELY,VODIČE </t>
  </si>
  <si>
    <t>10.048.482</t>
  </si>
  <si>
    <t>Silový kabel CYKY-J 3x2,5mm2.</t>
  </si>
  <si>
    <t>10.048.422</t>
  </si>
  <si>
    <t>Zemnící kabel zelenožlutý CY 4mm2.</t>
  </si>
  <si>
    <t>10.155.437</t>
  </si>
  <si>
    <t>Instalační kanál, parapetní dutý 90x55mm s možností vložení stínicího kanálu. Vhodný pro instalaci modulárních přístrojů. Barva bílá. Stupeň krytí: IP 30. Cena včetně instalace a dopravy.</t>
  </si>
  <si>
    <t>10.074.642</t>
  </si>
  <si>
    <t>Ohebná dvouplášťová korugovaná bezhalogenová chránička vnitřní ø 32 mm.</t>
  </si>
  <si>
    <t>10.074.671</t>
  </si>
  <si>
    <t>Ohebná dvouplášťová korugovaná bezhalogenová chránička vnitřní ø 41 mm.</t>
  </si>
  <si>
    <t>Pol48</t>
  </si>
  <si>
    <t>CYKY 2Ax1,5</t>
  </si>
  <si>
    <t>Pol49</t>
  </si>
  <si>
    <t>CYKY 3Ax1,5</t>
  </si>
  <si>
    <t>Pol50</t>
  </si>
  <si>
    <t>CYKY 3Cx1,5</t>
  </si>
  <si>
    <t>Pol56</t>
  </si>
  <si>
    <t>CYKY 5Cx1,5</t>
  </si>
  <si>
    <t>Pol57</t>
  </si>
  <si>
    <t>CY6</t>
  </si>
  <si>
    <t>Pol58</t>
  </si>
  <si>
    <t>CYKY 5Cx6</t>
  </si>
  <si>
    <t>Pol59</t>
  </si>
  <si>
    <t>CHKE-R 5Cx10</t>
  </si>
  <si>
    <t>Pol60</t>
  </si>
  <si>
    <t>CHKE-R 1x10</t>
  </si>
  <si>
    <t xml:space="preserve">SO 04.2-d - AV technika stínicí technika </t>
  </si>
  <si>
    <t>AVT - Koncové prvky, nábytek, stínicí technika</t>
  </si>
  <si>
    <t xml:space="preserve">    D5 - Stínící technika</t>
  </si>
  <si>
    <t>AVT</t>
  </si>
  <si>
    <t>Koncové prvky, nábytek, stínicí technika</t>
  </si>
  <si>
    <t>Stínící technika</t>
  </si>
  <si>
    <t>Vertikální žaluzie</t>
  </si>
  <si>
    <t>Vertikální látková žaluzie o rozměrech 3250x2100mm, přesný rozměr bude zaměřený dodavatelem, šíře lamely 127mm, materiál látky bílý blackout. Cena včetně dopravy, instalace.</t>
  </si>
  <si>
    <t>Vertikální žaluzie.1</t>
  </si>
  <si>
    <t>Vertikální látková žaluzie o rozměrech 2785x2100mm, přesný rozměr bude zaměřený dodavatelem, šíře lamely 127mm, materiál látky bílý blackout. Cena včetně dopravy, instalace.</t>
  </si>
  <si>
    <t>Vertikální žaluzie.2</t>
  </si>
  <si>
    <t>Vertikální látková žaluzie o rozměrech 1360x2100mm, přesný rozměr bude zaměřený dodavatelem, šíře lamely 127mm, materiál látky bílý blackout. Cena včetně dopravy, instalace.</t>
  </si>
  <si>
    <t>SO 04.2-VRN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</si>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</sst>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33</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35</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2020-09B-4-2-ver2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INFRASTRUKTURA ZŠ CHOMUTOV - učebna řemesla -ZŠ Hornická 4387, Chomutov</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12. 1. 2022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Ing. Kateřina Tumpachová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ROUND(SUM(AG55:AG59),2)</f>
        <v>0</v>
      </c>
      <c r="AH54" s="103"/>
      <c r="AI54" s="103"/>
      <c r="AJ54" s="103"/>
      <c r="AK54" s="103"/>
      <c r="AL54" s="103"/>
      <c r="AM54" s="103"/>
      <c r="AN54" s="104">
        <f>SUM(AG54,AT54)</f>
        <v>0</v>
      </c>
      <c r="AO54" s="104"/>
      <c r="AP54" s="104"/>
      <c r="AQ54" s="105" t="s">
        <v>19</v>
      </c>
      <c r="AR54" s="106"/>
      <c r="AS54" s="107">
        <f>ROUND(SUM(AS55:AS59),2)</f>
        <v>0</v>
      </c>
      <c r="AT54" s="108">
        <f>ROUND(SUM(AV54:AW54),2)</f>
        <v>0</v>
      </c>
      <c r="AU54" s="109">
        <f>ROUND(SUM(AU55:AU59),5)</f>
        <v>0</v>
      </c>
      <c r="AV54" s="108">
        <f>ROUND(AZ54*L29,2)</f>
        <v>0</v>
      </c>
      <c r="AW54" s="108">
        <f>ROUND(BA54*L30,2)</f>
        <v>0</v>
      </c>
      <c r="AX54" s="108">
        <f>ROUND(BB54*L29,2)</f>
        <v>0</v>
      </c>
      <c r="AY54" s="108">
        <f>ROUND(BC54*L30,2)</f>
        <v>0</v>
      </c>
      <c r="AZ54" s="108">
        <f>ROUND(SUM(AZ55:AZ59),2)</f>
        <v>0</v>
      </c>
      <c r="BA54" s="108">
        <f>ROUND(SUM(BA55:BA59),2)</f>
        <v>0</v>
      </c>
      <c r="BB54" s="108">
        <f>ROUND(SUM(BB55:BB59),2)</f>
        <v>0</v>
      </c>
      <c r="BC54" s="108">
        <f>ROUND(SUM(BC55:BC59),2)</f>
        <v>0</v>
      </c>
      <c r="BD54" s="110">
        <f>ROUND(SUM(BD55:BD59),2)</f>
        <v>0</v>
      </c>
      <c r="BE54" s="6"/>
      <c r="BS54" s="111" t="s">
        <v>71</v>
      </c>
      <c r="BT54" s="111" t="s">
        <v>72</v>
      </c>
      <c r="BU54" s="112" t="s">
        <v>73</v>
      </c>
      <c r="BV54" s="111" t="s">
        <v>74</v>
      </c>
      <c r="BW54" s="111" t="s">
        <v>5</v>
      </c>
      <c r="BX54" s="111" t="s">
        <v>75</v>
      </c>
      <c r="CL54" s="111" t="s">
        <v>19</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04.2-a - stavební část'!J30</f>
        <v>0</v>
      </c>
      <c r="AH55" s="117"/>
      <c r="AI55" s="117"/>
      <c r="AJ55" s="117"/>
      <c r="AK55" s="117"/>
      <c r="AL55" s="117"/>
      <c r="AM55" s="117"/>
      <c r="AN55" s="118">
        <f>SUM(AG55,AT55)</f>
        <v>0</v>
      </c>
      <c r="AO55" s="117"/>
      <c r="AP55" s="117"/>
      <c r="AQ55" s="119" t="s">
        <v>79</v>
      </c>
      <c r="AR55" s="120"/>
      <c r="AS55" s="121">
        <v>0</v>
      </c>
      <c r="AT55" s="122">
        <f>ROUND(SUM(AV55:AW55),2)</f>
        <v>0</v>
      </c>
      <c r="AU55" s="123">
        <f>'SO 04.2-a - stavební část'!P101</f>
        <v>0</v>
      </c>
      <c r="AV55" s="122">
        <f>'SO 04.2-a - stavební část'!J33</f>
        <v>0</v>
      </c>
      <c r="AW55" s="122">
        <f>'SO 04.2-a - stavební část'!J34</f>
        <v>0</v>
      </c>
      <c r="AX55" s="122">
        <f>'SO 04.2-a - stavební část'!J35</f>
        <v>0</v>
      </c>
      <c r="AY55" s="122">
        <f>'SO 04.2-a - stavební část'!J36</f>
        <v>0</v>
      </c>
      <c r="AZ55" s="122">
        <f>'SO 04.2-a - stavební část'!F33</f>
        <v>0</v>
      </c>
      <c r="BA55" s="122">
        <f>'SO 04.2-a - stavební část'!F34</f>
        <v>0</v>
      </c>
      <c r="BB55" s="122">
        <f>'SO 04.2-a - stavební část'!F35</f>
        <v>0</v>
      </c>
      <c r="BC55" s="122">
        <f>'SO 04.2-a - stavební část'!F36</f>
        <v>0</v>
      </c>
      <c r="BD55" s="124">
        <f>'SO 04.2-a - stavební část'!F37</f>
        <v>0</v>
      </c>
      <c r="BE55" s="7"/>
      <c r="BT55" s="125" t="s">
        <v>80</v>
      </c>
      <c r="BV55" s="125" t="s">
        <v>74</v>
      </c>
      <c r="BW55" s="125" t="s">
        <v>81</v>
      </c>
      <c r="BX55" s="125" t="s">
        <v>5</v>
      </c>
      <c r="CL55" s="125" t="s">
        <v>19</v>
      </c>
      <c r="CM55" s="125" t="s">
        <v>82</v>
      </c>
    </row>
    <row r="56" s="7" customFormat="1" ht="24.7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04.2-b1 - elektroinsta...'!J30</f>
        <v>0</v>
      </c>
      <c r="AH56" s="117"/>
      <c r="AI56" s="117"/>
      <c r="AJ56" s="117"/>
      <c r="AK56" s="117"/>
      <c r="AL56" s="117"/>
      <c r="AM56" s="117"/>
      <c r="AN56" s="118">
        <f>SUM(AG56,AT56)</f>
        <v>0</v>
      </c>
      <c r="AO56" s="117"/>
      <c r="AP56" s="117"/>
      <c r="AQ56" s="119" t="s">
        <v>79</v>
      </c>
      <c r="AR56" s="120"/>
      <c r="AS56" s="121">
        <v>0</v>
      </c>
      <c r="AT56" s="122">
        <f>ROUND(SUM(AV56:AW56),2)</f>
        <v>0</v>
      </c>
      <c r="AU56" s="123">
        <f>'SO 04.2-b1 - elektroinsta...'!P89</f>
        <v>0</v>
      </c>
      <c r="AV56" s="122">
        <f>'SO 04.2-b1 - elektroinsta...'!J33</f>
        <v>0</v>
      </c>
      <c r="AW56" s="122">
        <f>'SO 04.2-b1 - elektroinsta...'!J34</f>
        <v>0</v>
      </c>
      <c r="AX56" s="122">
        <f>'SO 04.2-b1 - elektroinsta...'!J35</f>
        <v>0</v>
      </c>
      <c r="AY56" s="122">
        <f>'SO 04.2-b1 - elektroinsta...'!J36</f>
        <v>0</v>
      </c>
      <c r="AZ56" s="122">
        <f>'SO 04.2-b1 - elektroinsta...'!F33</f>
        <v>0</v>
      </c>
      <c r="BA56" s="122">
        <f>'SO 04.2-b1 - elektroinsta...'!F34</f>
        <v>0</v>
      </c>
      <c r="BB56" s="122">
        <f>'SO 04.2-b1 - elektroinsta...'!F35</f>
        <v>0</v>
      </c>
      <c r="BC56" s="122">
        <f>'SO 04.2-b1 - elektroinsta...'!F36</f>
        <v>0</v>
      </c>
      <c r="BD56" s="124">
        <f>'SO 04.2-b1 - elektroinsta...'!F37</f>
        <v>0</v>
      </c>
      <c r="BE56" s="7"/>
      <c r="BT56" s="125" t="s">
        <v>80</v>
      </c>
      <c r="BV56" s="125" t="s">
        <v>74</v>
      </c>
      <c r="BW56" s="125" t="s">
        <v>85</v>
      </c>
      <c r="BX56" s="125" t="s">
        <v>5</v>
      </c>
      <c r="CL56" s="125" t="s">
        <v>19</v>
      </c>
      <c r="CM56" s="125" t="s">
        <v>82</v>
      </c>
    </row>
    <row r="57" s="7" customFormat="1" ht="24.7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04.2-b2 - elektro mate...'!J30</f>
        <v>0</v>
      </c>
      <c r="AH57" s="117"/>
      <c r="AI57" s="117"/>
      <c r="AJ57" s="117"/>
      <c r="AK57" s="117"/>
      <c r="AL57" s="117"/>
      <c r="AM57" s="117"/>
      <c r="AN57" s="118">
        <f>SUM(AG57,AT57)</f>
        <v>0</v>
      </c>
      <c r="AO57" s="117"/>
      <c r="AP57" s="117"/>
      <c r="AQ57" s="119" t="s">
        <v>79</v>
      </c>
      <c r="AR57" s="120"/>
      <c r="AS57" s="121">
        <v>0</v>
      </c>
      <c r="AT57" s="122">
        <f>ROUND(SUM(AV57:AW57),2)</f>
        <v>0</v>
      </c>
      <c r="AU57" s="123">
        <f>'SO 04.2-b2 - elektro mate...'!P84</f>
        <v>0</v>
      </c>
      <c r="AV57" s="122">
        <f>'SO 04.2-b2 - elektro mate...'!J33</f>
        <v>0</v>
      </c>
      <c r="AW57" s="122">
        <f>'SO 04.2-b2 - elektro mate...'!J34</f>
        <v>0</v>
      </c>
      <c r="AX57" s="122">
        <f>'SO 04.2-b2 - elektro mate...'!J35</f>
        <v>0</v>
      </c>
      <c r="AY57" s="122">
        <f>'SO 04.2-b2 - elektro mate...'!J36</f>
        <v>0</v>
      </c>
      <c r="AZ57" s="122">
        <f>'SO 04.2-b2 - elektro mate...'!F33</f>
        <v>0</v>
      </c>
      <c r="BA57" s="122">
        <f>'SO 04.2-b2 - elektro mate...'!F34</f>
        <v>0</v>
      </c>
      <c r="BB57" s="122">
        <f>'SO 04.2-b2 - elektro mate...'!F35</f>
        <v>0</v>
      </c>
      <c r="BC57" s="122">
        <f>'SO 04.2-b2 - elektro mate...'!F36</f>
        <v>0</v>
      </c>
      <c r="BD57" s="124">
        <f>'SO 04.2-b2 - elektro mate...'!F37</f>
        <v>0</v>
      </c>
      <c r="BE57" s="7"/>
      <c r="BT57" s="125" t="s">
        <v>80</v>
      </c>
      <c r="BV57" s="125" t="s">
        <v>74</v>
      </c>
      <c r="BW57" s="125" t="s">
        <v>88</v>
      </c>
      <c r="BX57" s="125" t="s">
        <v>5</v>
      </c>
      <c r="CL57" s="125" t="s">
        <v>19</v>
      </c>
      <c r="CM57" s="125" t="s">
        <v>82</v>
      </c>
    </row>
    <row r="58" s="7" customFormat="1" ht="24.75" customHeight="1">
      <c r="A58" s="113" t="s">
        <v>76</v>
      </c>
      <c r="B58" s="114"/>
      <c r="C58" s="115"/>
      <c r="D58" s="116" t="s">
        <v>89</v>
      </c>
      <c r="E58" s="116"/>
      <c r="F58" s="116"/>
      <c r="G58" s="116"/>
      <c r="H58" s="116"/>
      <c r="I58" s="117"/>
      <c r="J58" s="116" t="s">
        <v>90</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04.2-d - AV technika s...'!J30</f>
        <v>0</v>
      </c>
      <c r="AH58" s="117"/>
      <c r="AI58" s="117"/>
      <c r="AJ58" s="117"/>
      <c r="AK58" s="117"/>
      <c r="AL58" s="117"/>
      <c r="AM58" s="117"/>
      <c r="AN58" s="118">
        <f>SUM(AG58,AT58)</f>
        <v>0</v>
      </c>
      <c r="AO58" s="117"/>
      <c r="AP58" s="117"/>
      <c r="AQ58" s="119" t="s">
        <v>79</v>
      </c>
      <c r="AR58" s="120"/>
      <c r="AS58" s="121">
        <v>0</v>
      </c>
      <c r="AT58" s="122">
        <f>ROUND(SUM(AV58:AW58),2)</f>
        <v>0</v>
      </c>
      <c r="AU58" s="123">
        <f>'SO 04.2-d - AV technika s...'!P81</f>
        <v>0</v>
      </c>
      <c r="AV58" s="122">
        <f>'SO 04.2-d - AV technika s...'!J33</f>
        <v>0</v>
      </c>
      <c r="AW58" s="122">
        <f>'SO 04.2-d - AV technika s...'!J34</f>
        <v>0</v>
      </c>
      <c r="AX58" s="122">
        <f>'SO 04.2-d - AV technika s...'!J35</f>
        <v>0</v>
      </c>
      <c r="AY58" s="122">
        <f>'SO 04.2-d - AV technika s...'!J36</f>
        <v>0</v>
      </c>
      <c r="AZ58" s="122">
        <f>'SO 04.2-d - AV technika s...'!F33</f>
        <v>0</v>
      </c>
      <c r="BA58" s="122">
        <f>'SO 04.2-d - AV technika s...'!F34</f>
        <v>0</v>
      </c>
      <c r="BB58" s="122">
        <f>'SO 04.2-d - AV technika s...'!F35</f>
        <v>0</v>
      </c>
      <c r="BC58" s="122">
        <f>'SO 04.2-d - AV technika s...'!F36</f>
        <v>0</v>
      </c>
      <c r="BD58" s="124">
        <f>'SO 04.2-d - AV technika s...'!F37</f>
        <v>0</v>
      </c>
      <c r="BE58" s="7"/>
      <c r="BT58" s="125" t="s">
        <v>80</v>
      </c>
      <c r="BV58" s="125" t="s">
        <v>74</v>
      </c>
      <c r="BW58" s="125" t="s">
        <v>91</v>
      </c>
      <c r="BX58" s="125" t="s">
        <v>5</v>
      </c>
      <c r="CL58" s="125" t="s">
        <v>19</v>
      </c>
      <c r="CM58" s="125" t="s">
        <v>82</v>
      </c>
    </row>
    <row r="59" s="7" customFormat="1" ht="37.5" customHeight="1">
      <c r="A59" s="113" t="s">
        <v>76</v>
      </c>
      <c r="B59" s="114"/>
      <c r="C59" s="115"/>
      <c r="D59" s="116" t="s">
        <v>92</v>
      </c>
      <c r="E59" s="116"/>
      <c r="F59" s="116"/>
      <c r="G59" s="116"/>
      <c r="H59" s="116"/>
      <c r="I59" s="117"/>
      <c r="J59" s="116" t="s">
        <v>93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04.2-VRN - VRN'!J30</f>
        <v>0</v>
      </c>
      <c r="AH59" s="117"/>
      <c r="AI59" s="117"/>
      <c r="AJ59" s="117"/>
      <c r="AK59" s="117"/>
      <c r="AL59" s="117"/>
      <c r="AM59" s="117"/>
      <c r="AN59" s="118">
        <f>SUM(AG59,AT59)</f>
        <v>0</v>
      </c>
      <c r="AO59" s="117"/>
      <c r="AP59" s="117"/>
      <c r="AQ59" s="119" t="s">
        <v>79</v>
      </c>
      <c r="AR59" s="120"/>
      <c r="AS59" s="126">
        <v>0</v>
      </c>
      <c r="AT59" s="127">
        <f>ROUND(SUM(AV59:AW59),2)</f>
        <v>0</v>
      </c>
      <c r="AU59" s="128">
        <f>'SO 04.2-VRN - VRN'!P82</f>
        <v>0</v>
      </c>
      <c r="AV59" s="127">
        <f>'SO 04.2-VRN - VRN'!J33</f>
        <v>0</v>
      </c>
      <c r="AW59" s="127">
        <f>'SO 04.2-VRN - VRN'!J34</f>
        <v>0</v>
      </c>
      <c r="AX59" s="127">
        <f>'SO 04.2-VRN - VRN'!J35</f>
        <v>0</v>
      </c>
      <c r="AY59" s="127">
        <f>'SO 04.2-VRN - VRN'!J36</f>
        <v>0</v>
      </c>
      <c r="AZ59" s="127">
        <f>'SO 04.2-VRN - VRN'!F33</f>
        <v>0</v>
      </c>
      <c r="BA59" s="127">
        <f>'SO 04.2-VRN - VRN'!F34</f>
        <v>0</v>
      </c>
      <c r="BB59" s="127">
        <f>'SO 04.2-VRN - VRN'!F35</f>
        <v>0</v>
      </c>
      <c r="BC59" s="127">
        <f>'SO 04.2-VRN - VRN'!F36</f>
        <v>0</v>
      </c>
      <c r="BD59" s="129">
        <f>'SO 04.2-VRN - VRN'!F37</f>
        <v>0</v>
      </c>
      <c r="BE59" s="7"/>
      <c r="BT59" s="125" t="s">
        <v>80</v>
      </c>
      <c r="BV59" s="125" t="s">
        <v>74</v>
      </c>
      <c r="BW59" s="125" t="s">
        <v>94</v>
      </c>
      <c r="BX59" s="125" t="s">
        <v>5</v>
      </c>
      <c r="CL59" s="125" t="s">
        <v>19</v>
      </c>
      <c r="CM59" s="125" t="s">
        <v>82</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3svQ4H5TfCdn5QjHqCbTVL9HWuccKFEq3fKG2uMmBpTHmDKNycRjh2LjcgplJbfm7phFTd+jtVmZd80YAdMM7g==" hashValue="A2hlsGRCI6FMBDv1GuzsG7oERt3w8VSCNIqOWaK+aR+92loDfgCHwxeLTOrw83CNBcNwpPIWz6TTgHTpncuqOg=="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4.2-a - stavební část'!C2" display="/"/>
    <hyperlink ref="A56" location="'SO 04.2-b1 - elektroinsta...'!C2" display="/"/>
    <hyperlink ref="A57" location="'SO 04.2-b2 - elektro mate...'!C2" display="/"/>
    <hyperlink ref="A58" location="'SO 04.2-d - AV technika s...'!C2" display="/"/>
    <hyperlink ref="A59" location="'SO 04.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81</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ROUND(J101,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ROUND((SUM(BE101:BE556)),  2)</f>
        <v>0</v>
      </c>
      <c r="G33" s="40"/>
      <c r="H33" s="40"/>
      <c r="I33" s="150">
        <v>0.20999999999999999</v>
      </c>
      <c r="J33" s="149">
        <f>ROUND(((SUM(BE101:BE556))*I33),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ROUND((SUM(BF101:BF556)),  2)</f>
        <v>0</v>
      </c>
      <c r="G34" s="40"/>
      <c r="H34" s="40"/>
      <c r="I34" s="150">
        <v>0.14999999999999999</v>
      </c>
      <c r="J34" s="149">
        <f>ROUND(((SUM(BF101:BF556))*I34),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ROUND((SUM(BG101:BG556)),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ROUND((SUM(BH101:BH556)),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ROUND((SUM(BI101:BI556)),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04.2-a - stavební část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J101</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102</v>
      </c>
      <c r="E60" s="170"/>
      <c r="F60" s="170"/>
      <c r="G60" s="170"/>
      <c r="H60" s="170"/>
      <c r="I60" s="170"/>
      <c r="J60" s="171">
        <f>J102</f>
        <v>0</v>
      </c>
      <c r="K60" s="168"/>
      <c r="L60" s="172"/>
      <c r="S60" s="9"/>
      <c r="T60" s="9"/>
      <c r="U60" s="9"/>
      <c r="V60" s="9"/>
      <c r="W60" s="9"/>
      <c r="X60" s="9"/>
      <c r="Y60" s="9"/>
      <c r="Z60" s="9"/>
      <c r="AA60" s="9"/>
      <c r="AB60" s="9"/>
      <c r="AC60" s="9"/>
      <c r="AD60" s="9"/>
      <c r="AE60" s="9"/>
    </row>
    <row r="61" s="10" customFormat="1" ht="19.92" customHeight="1">
      <c r="A61" s="10"/>
      <c r="B61" s="173"/>
      <c r="C61" s="174"/>
      <c r="D61" s="175" t="s">
        <v>103</v>
      </c>
      <c r="E61" s="176"/>
      <c r="F61" s="176"/>
      <c r="G61" s="176"/>
      <c r="H61" s="176"/>
      <c r="I61" s="176"/>
      <c r="J61" s="177">
        <f>J103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104</v>
      </c>
      <c r="E62" s="176"/>
      <c r="F62" s="176"/>
      <c r="G62" s="176"/>
      <c r="H62" s="176"/>
      <c r="I62" s="176"/>
      <c r="J62" s="177">
        <f>J111</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105</v>
      </c>
      <c r="E63" s="176"/>
      <c r="F63" s="176"/>
      <c r="G63" s="176"/>
      <c r="H63" s="176"/>
      <c r="I63" s="176"/>
      <c r="J63" s="177">
        <f>J116</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106</v>
      </c>
      <c r="E64" s="176"/>
      <c r="F64" s="176"/>
      <c r="G64" s="176"/>
      <c r="H64" s="176"/>
      <c r="I64" s="176"/>
      <c r="J64" s="177">
        <f>J169</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107</v>
      </c>
      <c r="E65" s="176"/>
      <c r="F65" s="176"/>
      <c r="G65" s="176"/>
      <c r="H65" s="176"/>
      <c r="I65" s="176"/>
      <c r="J65" s="177">
        <f>J209</f>
        <v>0</v>
      </c>
      <c r="K65" s="174"/>
      <c r="L65" s="178"/>
      <c r="S65" s="10"/>
      <c r="T65" s="10"/>
      <c r="U65" s="10"/>
      <c r="V65" s="10"/>
      <c r="W65" s="10"/>
      <c r="X65" s="10"/>
      <c r="Y65" s="10"/>
      <c r="Z65" s="10"/>
      <c r="AA65" s="10"/>
      <c r="AB65" s="10"/>
      <c r="AC65" s="10"/>
      <c r="AD65" s="10"/>
      <c r="AE65" s="10"/>
    </row>
    <row r="66" s="9" customFormat="1" ht="24.96" customHeight="1">
      <c r="A66" s="9"/>
      <c r="B66" s="167"/>
      <c r="C66" s="168"/>
      <c r="D66" s="169" t="s">
        <v>108</v>
      </c>
      <c r="E66" s="170"/>
      <c r="F66" s="170"/>
      <c r="G66" s="170"/>
      <c r="H66" s="170"/>
      <c r="I66" s="170"/>
      <c r="J66" s="171">
        <f>J232</f>
        <v>0</v>
      </c>
      <c r="K66" s="168"/>
      <c r="L66" s="172"/>
      <c r="S66" s="9"/>
      <c r="T66" s="9"/>
      <c r="U66" s="9"/>
      <c r="V66" s="9"/>
      <c r="W66" s="9"/>
      <c r="X66" s="9"/>
      <c r="Y66" s="9"/>
      <c r="Z66" s="9"/>
      <c r="AA66" s="9"/>
      <c r="AB66" s="9"/>
      <c r="AC66" s="9"/>
      <c r="AD66" s="9"/>
      <c r="AE66" s="9"/>
    </row>
    <row r="67" s="10" customFormat="1" ht="19.92" customHeight="1">
      <c r="A67" s="10"/>
      <c r="B67" s="173"/>
      <c r="C67" s="174"/>
      <c r="D67" s="175" t="s">
        <v>109</v>
      </c>
      <c r="E67" s="176"/>
      <c r="F67" s="176"/>
      <c r="G67" s="176"/>
      <c r="H67" s="176"/>
      <c r="I67" s="176"/>
      <c r="J67" s="177">
        <f>J233</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110</v>
      </c>
      <c r="E68" s="176"/>
      <c r="F68" s="176"/>
      <c r="G68" s="176"/>
      <c r="H68" s="176"/>
      <c r="I68" s="176"/>
      <c r="J68" s="177">
        <f>J257</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111</v>
      </c>
      <c r="E69" s="176"/>
      <c r="F69" s="176"/>
      <c r="G69" s="176"/>
      <c r="H69" s="176"/>
      <c r="I69" s="176"/>
      <c r="J69" s="177">
        <f>J284</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112</v>
      </c>
      <c r="E70" s="176"/>
      <c r="F70" s="176"/>
      <c r="G70" s="176"/>
      <c r="H70" s="176"/>
      <c r="I70" s="176"/>
      <c r="J70" s="177">
        <f>J298</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113</v>
      </c>
      <c r="E71" s="176"/>
      <c r="F71" s="176"/>
      <c r="G71" s="176"/>
      <c r="H71" s="176"/>
      <c r="I71" s="176"/>
      <c r="J71" s="177">
        <f>J310</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114</v>
      </c>
      <c r="E72" s="176"/>
      <c r="F72" s="176"/>
      <c r="G72" s="176"/>
      <c r="H72" s="176"/>
      <c r="I72" s="176"/>
      <c r="J72" s="177">
        <f>J326</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115</v>
      </c>
      <c r="E73" s="176"/>
      <c r="F73" s="176"/>
      <c r="G73" s="176"/>
      <c r="H73" s="176"/>
      <c r="I73" s="176"/>
      <c r="J73" s="177">
        <f>J331</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116</v>
      </c>
      <c r="E74" s="176"/>
      <c r="F74" s="176"/>
      <c r="G74" s="176"/>
      <c r="H74" s="176"/>
      <c r="I74" s="176"/>
      <c r="J74" s="177">
        <f>J338</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117</v>
      </c>
      <c r="E75" s="176"/>
      <c r="F75" s="176"/>
      <c r="G75" s="176"/>
      <c r="H75" s="176"/>
      <c r="I75" s="176"/>
      <c r="J75" s="177">
        <f>J391</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118</v>
      </c>
      <c r="E76" s="176"/>
      <c r="F76" s="176"/>
      <c r="G76" s="176"/>
      <c r="H76" s="176"/>
      <c r="I76" s="176"/>
      <c r="J76" s="177">
        <f>J400</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119</v>
      </c>
      <c r="E77" s="176"/>
      <c r="F77" s="176"/>
      <c r="G77" s="176"/>
      <c r="H77" s="176"/>
      <c r="I77" s="176"/>
      <c r="J77" s="177">
        <f>J430</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120</v>
      </c>
      <c r="E78" s="176"/>
      <c r="F78" s="176"/>
      <c r="G78" s="176"/>
      <c r="H78" s="176"/>
      <c r="I78" s="176"/>
      <c r="J78" s="177">
        <f>J449</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121</v>
      </c>
      <c r="E79" s="176"/>
      <c r="F79" s="176"/>
      <c r="G79" s="176"/>
      <c r="H79" s="176"/>
      <c r="I79" s="176"/>
      <c r="J79" s="177">
        <f>J478</f>
        <v>0</v>
      </c>
      <c r="K79" s="174"/>
      <c r="L79" s="178"/>
      <c r="S79" s="10"/>
      <c r="T79" s="10"/>
      <c r="U79" s="10"/>
      <c r="V79" s="10"/>
      <c r="W79" s="10"/>
      <c r="X79" s="10"/>
      <c r="Y79" s="10"/>
      <c r="Z79" s="10"/>
      <c r="AA79" s="10"/>
      <c r="AB79" s="10"/>
      <c r="AC79" s="10"/>
      <c r="AD79" s="10"/>
      <c r="AE79" s="10"/>
    </row>
    <row r="80" s="10" customFormat="1" ht="19.92" customHeight="1">
      <c r="A80" s="10"/>
      <c r="B80" s="173"/>
      <c r="C80" s="174"/>
      <c r="D80" s="175" t="s">
        <v>122</v>
      </c>
      <c r="E80" s="176"/>
      <c r="F80" s="176"/>
      <c r="G80" s="176"/>
      <c r="H80" s="176"/>
      <c r="I80" s="176"/>
      <c r="J80" s="177">
        <f>J522</f>
        <v>0</v>
      </c>
      <c r="K80" s="174"/>
      <c r="L80" s="178"/>
      <c r="S80" s="10"/>
      <c r="T80" s="10"/>
      <c r="U80" s="10"/>
      <c r="V80" s="10"/>
      <c r="W80" s="10"/>
      <c r="X80" s="10"/>
      <c r="Y80" s="10"/>
      <c r="Z80" s="10"/>
      <c r="AA80" s="10"/>
      <c r="AB80" s="10"/>
      <c r="AC80" s="10"/>
      <c r="AD80" s="10"/>
      <c r="AE80" s="10"/>
    </row>
    <row r="81" s="9" customFormat="1" ht="24.96" customHeight="1">
      <c r="A81" s="9"/>
      <c r="B81" s="167"/>
      <c r="C81" s="168"/>
      <c r="D81" s="169" t="s">
        <v>123</v>
      </c>
      <c r="E81" s="170"/>
      <c r="F81" s="170"/>
      <c r="G81" s="170"/>
      <c r="H81" s="170"/>
      <c r="I81" s="170"/>
      <c r="J81" s="171">
        <f>J554</f>
        <v>0</v>
      </c>
      <c r="K81" s="168"/>
      <c r="L81" s="172"/>
      <c r="S81" s="9"/>
      <c r="T81" s="9"/>
      <c r="U81" s="9"/>
      <c r="V81" s="9"/>
      <c r="W81" s="9"/>
      <c r="X81" s="9"/>
      <c r="Y81" s="9"/>
      <c r="Z81" s="9"/>
      <c r="AA81" s="9"/>
      <c r="AB81" s="9"/>
      <c r="AC81" s="9"/>
      <c r="AD81" s="9"/>
      <c r="AE81" s="9"/>
    </row>
    <row r="82" s="2" customFormat="1" ht="21.84"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61"/>
      <c r="C83" s="62"/>
      <c r="D83" s="62"/>
      <c r="E83" s="62"/>
      <c r="F83" s="62"/>
      <c r="G83" s="62"/>
      <c r="H83" s="62"/>
      <c r="I83" s="62"/>
      <c r="J83" s="62"/>
      <c r="K83" s="62"/>
      <c r="L83" s="136"/>
      <c r="S83" s="40"/>
      <c r="T83" s="40"/>
      <c r="U83" s="40"/>
      <c r="V83" s="40"/>
      <c r="W83" s="40"/>
      <c r="X83" s="40"/>
      <c r="Y83" s="40"/>
      <c r="Z83" s="40"/>
      <c r="AA83" s="40"/>
      <c r="AB83" s="40"/>
      <c r="AC83" s="40"/>
      <c r="AD83" s="40"/>
      <c r="AE83" s="40"/>
    </row>
    <row r="87" s="2" customFormat="1" ht="6.96" customHeight="1">
      <c r="A87" s="40"/>
      <c r="B87" s="63"/>
      <c r="C87" s="64"/>
      <c r="D87" s="64"/>
      <c r="E87" s="64"/>
      <c r="F87" s="64"/>
      <c r="G87" s="64"/>
      <c r="H87" s="64"/>
      <c r="I87" s="64"/>
      <c r="J87" s="64"/>
      <c r="K87" s="64"/>
      <c r="L87" s="136"/>
      <c r="S87" s="40"/>
      <c r="T87" s="40"/>
      <c r="U87" s="40"/>
      <c r="V87" s="40"/>
      <c r="W87" s="40"/>
      <c r="X87" s="40"/>
      <c r="Y87" s="40"/>
      <c r="Z87" s="40"/>
      <c r="AA87" s="40"/>
      <c r="AB87" s="40"/>
      <c r="AC87" s="40"/>
      <c r="AD87" s="40"/>
      <c r="AE87" s="40"/>
    </row>
    <row r="88" s="2" customFormat="1" ht="24.96" customHeight="1">
      <c r="A88" s="40"/>
      <c r="B88" s="41"/>
      <c r="C88" s="25" t="s">
        <v>124</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2" customFormat="1" ht="12" customHeight="1">
      <c r="A90" s="40"/>
      <c r="B90" s="41"/>
      <c r="C90" s="34" t="s">
        <v>16</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162" t="str">
        <f>E7</f>
        <v>INFRASTRUKTURA ZŠ CHOMUTOV - učebna řemesla -ZŠ Hornická 4387, Chomutov</v>
      </c>
      <c r="F91" s="34"/>
      <c r="G91" s="34"/>
      <c r="H91" s="34"/>
      <c r="I91" s="42"/>
      <c r="J91" s="42"/>
      <c r="K91" s="42"/>
      <c r="L91" s="136"/>
      <c r="S91" s="40"/>
      <c r="T91" s="40"/>
      <c r="U91" s="40"/>
      <c r="V91" s="40"/>
      <c r="W91" s="40"/>
      <c r="X91" s="40"/>
      <c r="Y91" s="40"/>
      <c r="Z91" s="40"/>
      <c r="AA91" s="40"/>
      <c r="AB91" s="40"/>
      <c r="AC91" s="40"/>
      <c r="AD91" s="40"/>
      <c r="AE91" s="40"/>
    </row>
    <row r="92" s="2" customFormat="1" ht="12" customHeight="1">
      <c r="A92" s="40"/>
      <c r="B92" s="41"/>
      <c r="C92" s="34" t="s">
        <v>96</v>
      </c>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6.5" customHeight="1">
      <c r="A93" s="40"/>
      <c r="B93" s="41"/>
      <c r="C93" s="42"/>
      <c r="D93" s="42"/>
      <c r="E93" s="71" t="str">
        <f>E9</f>
        <v>SO 04.2-a - stavební část</v>
      </c>
      <c r="F93" s="42"/>
      <c r="G93" s="42"/>
      <c r="H93" s="42"/>
      <c r="I93" s="42"/>
      <c r="J93" s="42"/>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2" customHeight="1">
      <c r="A95" s="40"/>
      <c r="B95" s="41"/>
      <c r="C95" s="34" t="s">
        <v>21</v>
      </c>
      <c r="D95" s="42"/>
      <c r="E95" s="42"/>
      <c r="F95" s="29" t="str">
        <f>F12</f>
        <v xml:space="preserve"> </v>
      </c>
      <c r="G95" s="42"/>
      <c r="H95" s="42"/>
      <c r="I95" s="34" t="s">
        <v>23</v>
      </c>
      <c r="J95" s="74" t="str">
        <f>IF(J12="","",J12)</f>
        <v>12. 1. 2022</v>
      </c>
      <c r="K95" s="42"/>
      <c r="L95" s="13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36"/>
      <c r="S96" s="40"/>
      <c r="T96" s="40"/>
      <c r="U96" s="40"/>
      <c r="V96" s="40"/>
      <c r="W96" s="40"/>
      <c r="X96" s="40"/>
      <c r="Y96" s="40"/>
      <c r="Z96" s="40"/>
      <c r="AA96" s="40"/>
      <c r="AB96" s="40"/>
      <c r="AC96" s="40"/>
      <c r="AD96" s="40"/>
      <c r="AE96" s="40"/>
    </row>
    <row r="97" s="2" customFormat="1" ht="15.15" customHeight="1">
      <c r="A97" s="40"/>
      <c r="B97" s="41"/>
      <c r="C97" s="34" t="s">
        <v>25</v>
      </c>
      <c r="D97" s="42"/>
      <c r="E97" s="42"/>
      <c r="F97" s="29" t="str">
        <f>E15</f>
        <v xml:space="preserve"> </v>
      </c>
      <c r="G97" s="42"/>
      <c r="H97" s="42"/>
      <c r="I97" s="34" t="s">
        <v>30</v>
      </c>
      <c r="J97" s="38" t="str">
        <f>E21</f>
        <v xml:space="preserve"> </v>
      </c>
      <c r="K97" s="42"/>
      <c r="L97" s="136"/>
      <c r="S97" s="40"/>
      <c r="T97" s="40"/>
      <c r="U97" s="40"/>
      <c r="V97" s="40"/>
      <c r="W97" s="40"/>
      <c r="X97" s="40"/>
      <c r="Y97" s="40"/>
      <c r="Z97" s="40"/>
      <c r="AA97" s="40"/>
      <c r="AB97" s="40"/>
      <c r="AC97" s="40"/>
      <c r="AD97" s="40"/>
      <c r="AE97" s="40"/>
    </row>
    <row r="98" s="2" customFormat="1" ht="25.65" customHeight="1">
      <c r="A98" s="40"/>
      <c r="B98" s="41"/>
      <c r="C98" s="34" t="s">
        <v>28</v>
      </c>
      <c r="D98" s="42"/>
      <c r="E98" s="42"/>
      <c r="F98" s="29" t="str">
        <f>IF(E18="","",E18)</f>
        <v>Vyplň údaj</v>
      </c>
      <c r="G98" s="42"/>
      <c r="H98" s="42"/>
      <c r="I98" s="34" t="s">
        <v>32</v>
      </c>
      <c r="J98" s="38" t="str">
        <f>E24</f>
        <v>Ing. Kateřina Tumpachová</v>
      </c>
      <c r="K98" s="42"/>
      <c r="L98" s="136"/>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42"/>
      <c r="J99" s="42"/>
      <c r="K99" s="42"/>
      <c r="L99" s="136"/>
      <c r="S99" s="40"/>
      <c r="T99" s="40"/>
      <c r="U99" s="40"/>
      <c r="V99" s="40"/>
      <c r="W99" s="40"/>
      <c r="X99" s="40"/>
      <c r="Y99" s="40"/>
      <c r="Z99" s="40"/>
      <c r="AA99" s="40"/>
      <c r="AB99" s="40"/>
      <c r="AC99" s="40"/>
      <c r="AD99" s="40"/>
      <c r="AE99" s="40"/>
    </row>
    <row r="100" s="11" customFormat="1" ht="29.28" customHeight="1">
      <c r="A100" s="179"/>
      <c r="B100" s="180"/>
      <c r="C100" s="181" t="s">
        <v>125</v>
      </c>
      <c r="D100" s="182" t="s">
        <v>57</v>
      </c>
      <c r="E100" s="182" t="s">
        <v>53</v>
      </c>
      <c r="F100" s="182" t="s">
        <v>54</v>
      </c>
      <c r="G100" s="182" t="s">
        <v>126</v>
      </c>
      <c r="H100" s="182" t="s">
        <v>127</v>
      </c>
      <c r="I100" s="182" t="s">
        <v>128</v>
      </c>
      <c r="J100" s="182" t="s">
        <v>100</v>
      </c>
      <c r="K100" s="183" t="s">
        <v>129</v>
      </c>
      <c r="L100" s="184"/>
      <c r="M100" s="94" t="s">
        <v>19</v>
      </c>
      <c r="N100" s="95" t="s">
        <v>42</v>
      </c>
      <c r="O100" s="95" t="s">
        <v>130</v>
      </c>
      <c r="P100" s="95" t="s">
        <v>131</v>
      </c>
      <c r="Q100" s="95" t="s">
        <v>132</v>
      </c>
      <c r="R100" s="95" t="s">
        <v>133</v>
      </c>
      <c r="S100" s="95" t="s">
        <v>134</v>
      </c>
      <c r="T100" s="96" t="s">
        <v>135</v>
      </c>
      <c r="U100" s="179"/>
      <c r="V100" s="179"/>
      <c r="W100" s="179"/>
      <c r="X100" s="179"/>
      <c r="Y100" s="179"/>
      <c r="Z100" s="179"/>
      <c r="AA100" s="179"/>
      <c r="AB100" s="179"/>
      <c r="AC100" s="179"/>
      <c r="AD100" s="179"/>
      <c r="AE100" s="179"/>
    </row>
    <row r="101" s="2" customFormat="1" ht="22.8" customHeight="1">
      <c r="A101" s="40"/>
      <c r="B101" s="41"/>
      <c r="C101" s="101" t="s">
        <v>136</v>
      </c>
      <c r="D101" s="42"/>
      <c r="E101" s="42"/>
      <c r="F101" s="42"/>
      <c r="G101" s="42"/>
      <c r="H101" s="42"/>
      <c r="I101" s="42"/>
      <c r="J101" s="185">
        <f>BK101</f>
        <v>0</v>
      </c>
      <c r="K101" s="42"/>
      <c r="L101" s="46"/>
      <c r="M101" s="97"/>
      <c r="N101" s="186"/>
      <c r="O101" s="98"/>
      <c r="P101" s="187">
        <f>P102+P232+P554</f>
        <v>0</v>
      </c>
      <c r="Q101" s="98"/>
      <c r="R101" s="187">
        <f>R102+R232+R554</f>
        <v>0</v>
      </c>
      <c r="S101" s="98"/>
      <c r="T101" s="188">
        <f>T102+T232+T554</f>
        <v>0</v>
      </c>
      <c r="U101" s="40"/>
      <c r="V101" s="40"/>
      <c r="W101" s="40"/>
      <c r="X101" s="40"/>
      <c r="Y101" s="40"/>
      <c r="Z101" s="40"/>
      <c r="AA101" s="40"/>
      <c r="AB101" s="40"/>
      <c r="AC101" s="40"/>
      <c r="AD101" s="40"/>
      <c r="AE101" s="40"/>
      <c r="AT101" s="19" t="s">
        <v>71</v>
      </c>
      <c r="AU101" s="19" t="s">
        <v>101</v>
      </c>
      <c r="BK101" s="189">
        <f>BK102+BK232+BK554</f>
        <v>0</v>
      </c>
    </row>
    <row r="102" s="12" customFormat="1" ht="25.92" customHeight="1">
      <c r="A102" s="12"/>
      <c r="B102" s="190"/>
      <c r="C102" s="191"/>
      <c r="D102" s="192" t="s">
        <v>71</v>
      </c>
      <c r="E102" s="193" t="s">
        <v>137</v>
      </c>
      <c r="F102" s="193" t="s">
        <v>138</v>
      </c>
      <c r="G102" s="191"/>
      <c r="H102" s="191"/>
      <c r="I102" s="194"/>
      <c r="J102" s="195">
        <f>BK102</f>
        <v>0</v>
      </c>
      <c r="K102" s="191"/>
      <c r="L102" s="196"/>
      <c r="M102" s="197"/>
      <c r="N102" s="198"/>
      <c r="O102" s="198"/>
      <c r="P102" s="199">
        <f>P103+P111+P116+P169+P209</f>
        <v>0</v>
      </c>
      <c r="Q102" s="198"/>
      <c r="R102" s="199">
        <f>R103+R111+R116+R169+R209</f>
        <v>0</v>
      </c>
      <c r="S102" s="198"/>
      <c r="T102" s="200">
        <f>T103+T111+T116+T169+T209</f>
        <v>0</v>
      </c>
      <c r="U102" s="12"/>
      <c r="V102" s="12"/>
      <c r="W102" s="12"/>
      <c r="X102" s="12"/>
      <c r="Y102" s="12"/>
      <c r="Z102" s="12"/>
      <c r="AA102" s="12"/>
      <c r="AB102" s="12"/>
      <c r="AC102" s="12"/>
      <c r="AD102" s="12"/>
      <c r="AE102" s="12"/>
      <c r="AR102" s="201" t="s">
        <v>80</v>
      </c>
      <c r="AT102" s="202" t="s">
        <v>71</v>
      </c>
      <c r="AU102" s="202" t="s">
        <v>72</v>
      </c>
      <c r="AY102" s="201" t="s">
        <v>139</v>
      </c>
      <c r="BK102" s="203">
        <f>BK103+BK111+BK116+BK169+BK209</f>
        <v>0</v>
      </c>
    </row>
    <row r="103" s="12" customFormat="1" ht="22.8" customHeight="1">
      <c r="A103" s="12"/>
      <c r="B103" s="190"/>
      <c r="C103" s="191"/>
      <c r="D103" s="192" t="s">
        <v>71</v>
      </c>
      <c r="E103" s="204" t="s">
        <v>140</v>
      </c>
      <c r="F103" s="204" t="s">
        <v>141</v>
      </c>
      <c r="G103" s="191"/>
      <c r="H103" s="191"/>
      <c r="I103" s="194"/>
      <c r="J103" s="205">
        <f>BK103</f>
        <v>0</v>
      </c>
      <c r="K103" s="191"/>
      <c r="L103" s="196"/>
      <c r="M103" s="197"/>
      <c r="N103" s="198"/>
      <c r="O103" s="198"/>
      <c r="P103" s="199">
        <f>SUM(P104:P110)</f>
        <v>0</v>
      </c>
      <c r="Q103" s="198"/>
      <c r="R103" s="199">
        <f>SUM(R104:R110)</f>
        <v>0</v>
      </c>
      <c r="S103" s="198"/>
      <c r="T103" s="200">
        <f>SUM(T104:T110)</f>
        <v>0</v>
      </c>
      <c r="U103" s="12"/>
      <c r="V103" s="12"/>
      <c r="W103" s="12"/>
      <c r="X103" s="12"/>
      <c r="Y103" s="12"/>
      <c r="Z103" s="12"/>
      <c r="AA103" s="12"/>
      <c r="AB103" s="12"/>
      <c r="AC103" s="12"/>
      <c r="AD103" s="12"/>
      <c r="AE103" s="12"/>
      <c r="AR103" s="201" t="s">
        <v>80</v>
      </c>
      <c r="AT103" s="202" t="s">
        <v>71</v>
      </c>
      <c r="AU103" s="202" t="s">
        <v>80</v>
      </c>
      <c r="AY103" s="201" t="s">
        <v>139</v>
      </c>
      <c r="BK103" s="203">
        <f>SUM(BK104:BK110)</f>
        <v>0</v>
      </c>
    </row>
    <row r="104" s="2" customFormat="1" ht="37.8" customHeight="1">
      <c r="A104" s="40"/>
      <c r="B104" s="41"/>
      <c r="C104" s="206" t="s">
        <v>80</v>
      </c>
      <c r="D104" s="206" t="s">
        <v>142</v>
      </c>
      <c r="E104" s="207" t="s">
        <v>143</v>
      </c>
      <c r="F104" s="208" t="s">
        <v>144</v>
      </c>
      <c r="G104" s="209" t="s">
        <v>145</v>
      </c>
      <c r="H104" s="210">
        <v>1</v>
      </c>
      <c r="I104" s="211"/>
      <c r="J104" s="212">
        <f>ROUND(I104*H104,2)</f>
        <v>0</v>
      </c>
      <c r="K104" s="208" t="s">
        <v>146</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147</v>
      </c>
      <c r="AT104" s="217" t="s">
        <v>142</v>
      </c>
      <c r="AU104" s="217" t="s">
        <v>82</v>
      </c>
      <c r="AY104" s="19" t="s">
        <v>139</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147</v>
      </c>
      <c r="BM104" s="217" t="s">
        <v>82</v>
      </c>
    </row>
    <row r="105" s="2" customFormat="1">
      <c r="A105" s="40"/>
      <c r="B105" s="41"/>
      <c r="C105" s="42"/>
      <c r="D105" s="219" t="s">
        <v>148</v>
      </c>
      <c r="E105" s="42"/>
      <c r="F105" s="220" t="s">
        <v>144</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148</v>
      </c>
      <c r="AU105" s="19" t="s">
        <v>82</v>
      </c>
    </row>
    <row r="106" s="2" customFormat="1">
      <c r="A106" s="40"/>
      <c r="B106" s="41"/>
      <c r="C106" s="42"/>
      <c r="D106" s="219" t="s">
        <v>149</v>
      </c>
      <c r="E106" s="42"/>
      <c r="F106" s="224" t="s">
        <v>150</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149</v>
      </c>
      <c r="AU106" s="19" t="s">
        <v>82</v>
      </c>
    </row>
    <row r="107" s="2" customFormat="1" ht="24.15" customHeight="1">
      <c r="A107" s="40"/>
      <c r="B107" s="41"/>
      <c r="C107" s="206" t="s">
        <v>82</v>
      </c>
      <c r="D107" s="206" t="s">
        <v>142</v>
      </c>
      <c r="E107" s="207" t="s">
        <v>151</v>
      </c>
      <c r="F107" s="208" t="s">
        <v>152</v>
      </c>
      <c r="G107" s="209" t="s">
        <v>153</v>
      </c>
      <c r="H107" s="210">
        <v>6.7039999999999997</v>
      </c>
      <c r="I107" s="211"/>
      <c r="J107" s="212">
        <f>ROUND(I107*H107,2)</f>
        <v>0</v>
      </c>
      <c r="K107" s="208" t="s">
        <v>146</v>
      </c>
      <c r="L107" s="46"/>
      <c r="M107" s="213" t="s">
        <v>19</v>
      </c>
      <c r="N107" s="214" t="s">
        <v>43</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147</v>
      </c>
      <c r="AT107" s="217" t="s">
        <v>142</v>
      </c>
      <c r="AU107" s="217" t="s">
        <v>82</v>
      </c>
      <c r="AY107" s="19" t="s">
        <v>139</v>
      </c>
      <c r="BE107" s="218">
        <f>IF(N107="základní",J107,0)</f>
        <v>0</v>
      </c>
      <c r="BF107" s="218">
        <f>IF(N107="snížená",J107,0)</f>
        <v>0</v>
      </c>
      <c r="BG107" s="218">
        <f>IF(N107="zákl. přenesená",J107,0)</f>
        <v>0</v>
      </c>
      <c r="BH107" s="218">
        <f>IF(N107="sníž. přenesená",J107,0)</f>
        <v>0</v>
      </c>
      <c r="BI107" s="218">
        <f>IF(N107="nulová",J107,0)</f>
        <v>0</v>
      </c>
      <c r="BJ107" s="19" t="s">
        <v>80</v>
      </c>
      <c r="BK107" s="218">
        <f>ROUND(I107*H107,2)</f>
        <v>0</v>
      </c>
      <c r="BL107" s="19" t="s">
        <v>147</v>
      </c>
      <c r="BM107" s="217" t="s">
        <v>147</v>
      </c>
    </row>
    <row r="108" s="2" customFormat="1">
      <c r="A108" s="40"/>
      <c r="B108" s="41"/>
      <c r="C108" s="42"/>
      <c r="D108" s="219" t="s">
        <v>148</v>
      </c>
      <c r="E108" s="42"/>
      <c r="F108" s="220" t="s">
        <v>152</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148</v>
      </c>
      <c r="AU108" s="19" t="s">
        <v>82</v>
      </c>
    </row>
    <row r="109" s="13" customFormat="1">
      <c r="A109" s="13"/>
      <c r="B109" s="225"/>
      <c r="C109" s="226"/>
      <c r="D109" s="219" t="s">
        <v>154</v>
      </c>
      <c r="E109" s="227" t="s">
        <v>19</v>
      </c>
      <c r="F109" s="228" t="s">
        <v>155</v>
      </c>
      <c r="G109" s="226"/>
      <c r="H109" s="229">
        <v>6.7039999999999997</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154</v>
      </c>
      <c r="AU109" s="235" t="s">
        <v>82</v>
      </c>
      <c r="AV109" s="13" t="s">
        <v>82</v>
      </c>
      <c r="AW109" s="13" t="s">
        <v>31</v>
      </c>
      <c r="AX109" s="13" t="s">
        <v>72</v>
      </c>
      <c r="AY109" s="235" t="s">
        <v>139</v>
      </c>
    </row>
    <row r="110" s="14" customFormat="1">
      <c r="A110" s="14"/>
      <c r="B110" s="236"/>
      <c r="C110" s="237"/>
      <c r="D110" s="219" t="s">
        <v>154</v>
      </c>
      <c r="E110" s="238" t="s">
        <v>19</v>
      </c>
      <c r="F110" s="239" t="s">
        <v>156</v>
      </c>
      <c r="G110" s="237"/>
      <c r="H110" s="240">
        <v>6.7039999999999997</v>
      </c>
      <c r="I110" s="241"/>
      <c r="J110" s="237"/>
      <c r="K110" s="237"/>
      <c r="L110" s="242"/>
      <c r="M110" s="243"/>
      <c r="N110" s="244"/>
      <c r="O110" s="244"/>
      <c r="P110" s="244"/>
      <c r="Q110" s="244"/>
      <c r="R110" s="244"/>
      <c r="S110" s="244"/>
      <c r="T110" s="245"/>
      <c r="U110" s="14"/>
      <c r="V110" s="14"/>
      <c r="W110" s="14"/>
      <c r="X110" s="14"/>
      <c r="Y110" s="14"/>
      <c r="Z110" s="14"/>
      <c r="AA110" s="14"/>
      <c r="AB110" s="14"/>
      <c r="AC110" s="14"/>
      <c r="AD110" s="14"/>
      <c r="AE110" s="14"/>
      <c r="AT110" s="246" t="s">
        <v>154</v>
      </c>
      <c r="AU110" s="246" t="s">
        <v>82</v>
      </c>
      <c r="AV110" s="14" t="s">
        <v>147</v>
      </c>
      <c r="AW110" s="14" t="s">
        <v>31</v>
      </c>
      <c r="AX110" s="14" t="s">
        <v>80</v>
      </c>
      <c r="AY110" s="246" t="s">
        <v>139</v>
      </c>
    </row>
    <row r="111" s="12" customFormat="1" ht="22.8" customHeight="1">
      <c r="A111" s="12"/>
      <c r="B111" s="190"/>
      <c r="C111" s="191"/>
      <c r="D111" s="192" t="s">
        <v>71</v>
      </c>
      <c r="E111" s="204" t="s">
        <v>157</v>
      </c>
      <c r="F111" s="204" t="s">
        <v>158</v>
      </c>
      <c r="G111" s="191"/>
      <c r="H111" s="191"/>
      <c r="I111" s="194"/>
      <c r="J111" s="205">
        <f>BK111</f>
        <v>0</v>
      </c>
      <c r="K111" s="191"/>
      <c r="L111" s="196"/>
      <c r="M111" s="197"/>
      <c r="N111" s="198"/>
      <c r="O111" s="198"/>
      <c r="P111" s="199">
        <f>SUM(P112:P115)</f>
        <v>0</v>
      </c>
      <c r="Q111" s="198"/>
      <c r="R111" s="199">
        <f>SUM(R112:R115)</f>
        <v>0</v>
      </c>
      <c r="S111" s="198"/>
      <c r="T111" s="200">
        <f>SUM(T112:T115)</f>
        <v>0</v>
      </c>
      <c r="U111" s="12"/>
      <c r="V111" s="12"/>
      <c r="W111" s="12"/>
      <c r="X111" s="12"/>
      <c r="Y111" s="12"/>
      <c r="Z111" s="12"/>
      <c r="AA111" s="12"/>
      <c r="AB111" s="12"/>
      <c r="AC111" s="12"/>
      <c r="AD111" s="12"/>
      <c r="AE111" s="12"/>
      <c r="AR111" s="201" t="s">
        <v>80</v>
      </c>
      <c r="AT111" s="202" t="s">
        <v>71</v>
      </c>
      <c r="AU111" s="202" t="s">
        <v>80</v>
      </c>
      <c r="AY111" s="201" t="s">
        <v>139</v>
      </c>
      <c r="BK111" s="203">
        <f>SUM(BK112:BK115)</f>
        <v>0</v>
      </c>
    </row>
    <row r="112" s="2" customFormat="1" ht="24.15" customHeight="1">
      <c r="A112" s="40"/>
      <c r="B112" s="41"/>
      <c r="C112" s="206" t="s">
        <v>140</v>
      </c>
      <c r="D112" s="206" t="s">
        <v>142</v>
      </c>
      <c r="E112" s="207" t="s">
        <v>159</v>
      </c>
      <c r="F112" s="208" t="s">
        <v>160</v>
      </c>
      <c r="G112" s="209" t="s">
        <v>153</v>
      </c>
      <c r="H112" s="210">
        <v>5.0540000000000003</v>
      </c>
      <c r="I112" s="211"/>
      <c r="J112" s="212">
        <f>ROUND(I112*H112,2)</f>
        <v>0</v>
      </c>
      <c r="K112" s="208" t="s">
        <v>146</v>
      </c>
      <c r="L112" s="46"/>
      <c r="M112" s="213" t="s">
        <v>19</v>
      </c>
      <c r="N112" s="214"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147</v>
      </c>
      <c r="AT112" s="217" t="s">
        <v>142</v>
      </c>
      <c r="AU112" s="217" t="s">
        <v>82</v>
      </c>
      <c r="AY112" s="19" t="s">
        <v>139</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147</v>
      </c>
      <c r="BM112" s="217" t="s">
        <v>161</v>
      </c>
    </row>
    <row r="113" s="2" customFormat="1">
      <c r="A113" s="40"/>
      <c r="B113" s="41"/>
      <c r="C113" s="42"/>
      <c r="D113" s="219" t="s">
        <v>148</v>
      </c>
      <c r="E113" s="42"/>
      <c r="F113" s="220" t="s">
        <v>160</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148</v>
      </c>
      <c r="AU113" s="19" t="s">
        <v>82</v>
      </c>
    </row>
    <row r="114" s="13" customFormat="1">
      <c r="A114" s="13"/>
      <c r="B114" s="225"/>
      <c r="C114" s="226"/>
      <c r="D114" s="219" t="s">
        <v>154</v>
      </c>
      <c r="E114" s="227" t="s">
        <v>19</v>
      </c>
      <c r="F114" s="228" t="s">
        <v>162</v>
      </c>
      <c r="G114" s="226"/>
      <c r="H114" s="229">
        <v>5.0540000000000003</v>
      </c>
      <c r="I114" s="230"/>
      <c r="J114" s="226"/>
      <c r="K114" s="226"/>
      <c r="L114" s="231"/>
      <c r="M114" s="232"/>
      <c r="N114" s="233"/>
      <c r="O114" s="233"/>
      <c r="P114" s="233"/>
      <c r="Q114" s="233"/>
      <c r="R114" s="233"/>
      <c r="S114" s="233"/>
      <c r="T114" s="234"/>
      <c r="U114" s="13"/>
      <c r="V114" s="13"/>
      <c r="W114" s="13"/>
      <c r="X114" s="13"/>
      <c r="Y114" s="13"/>
      <c r="Z114" s="13"/>
      <c r="AA114" s="13"/>
      <c r="AB114" s="13"/>
      <c r="AC114" s="13"/>
      <c r="AD114" s="13"/>
      <c r="AE114" s="13"/>
      <c r="AT114" s="235" t="s">
        <v>154</v>
      </c>
      <c r="AU114" s="235" t="s">
        <v>82</v>
      </c>
      <c r="AV114" s="13" t="s">
        <v>82</v>
      </c>
      <c r="AW114" s="13" t="s">
        <v>31</v>
      </c>
      <c r="AX114" s="13" t="s">
        <v>72</v>
      </c>
      <c r="AY114" s="235" t="s">
        <v>139</v>
      </c>
    </row>
    <row r="115" s="14" customFormat="1">
      <c r="A115" s="14"/>
      <c r="B115" s="236"/>
      <c r="C115" s="237"/>
      <c r="D115" s="219" t="s">
        <v>154</v>
      </c>
      <c r="E115" s="238" t="s">
        <v>19</v>
      </c>
      <c r="F115" s="239" t="s">
        <v>156</v>
      </c>
      <c r="G115" s="237"/>
      <c r="H115" s="240">
        <v>5.0540000000000003</v>
      </c>
      <c r="I115" s="241"/>
      <c r="J115" s="237"/>
      <c r="K115" s="237"/>
      <c r="L115" s="242"/>
      <c r="M115" s="243"/>
      <c r="N115" s="244"/>
      <c r="O115" s="244"/>
      <c r="P115" s="244"/>
      <c r="Q115" s="244"/>
      <c r="R115" s="244"/>
      <c r="S115" s="244"/>
      <c r="T115" s="245"/>
      <c r="U115" s="14"/>
      <c r="V115" s="14"/>
      <c r="W115" s="14"/>
      <c r="X115" s="14"/>
      <c r="Y115" s="14"/>
      <c r="Z115" s="14"/>
      <c r="AA115" s="14"/>
      <c r="AB115" s="14"/>
      <c r="AC115" s="14"/>
      <c r="AD115" s="14"/>
      <c r="AE115" s="14"/>
      <c r="AT115" s="246" t="s">
        <v>154</v>
      </c>
      <c r="AU115" s="246" t="s">
        <v>82</v>
      </c>
      <c r="AV115" s="14" t="s">
        <v>147</v>
      </c>
      <c r="AW115" s="14" t="s">
        <v>31</v>
      </c>
      <c r="AX115" s="14" t="s">
        <v>80</v>
      </c>
      <c r="AY115" s="246" t="s">
        <v>139</v>
      </c>
    </row>
    <row r="116" s="12" customFormat="1" ht="22.8" customHeight="1">
      <c r="A116" s="12"/>
      <c r="B116" s="190"/>
      <c r="C116" s="191"/>
      <c r="D116" s="192" t="s">
        <v>71</v>
      </c>
      <c r="E116" s="204" t="s">
        <v>161</v>
      </c>
      <c r="F116" s="204" t="s">
        <v>163</v>
      </c>
      <c r="G116" s="191"/>
      <c r="H116" s="191"/>
      <c r="I116" s="194"/>
      <c r="J116" s="205">
        <f>BK116</f>
        <v>0</v>
      </c>
      <c r="K116" s="191"/>
      <c r="L116" s="196"/>
      <c r="M116" s="197"/>
      <c r="N116" s="198"/>
      <c r="O116" s="198"/>
      <c r="P116" s="199">
        <f>SUM(P117:P168)</f>
        <v>0</v>
      </c>
      <c r="Q116" s="198"/>
      <c r="R116" s="199">
        <f>SUM(R117:R168)</f>
        <v>0</v>
      </c>
      <c r="S116" s="198"/>
      <c r="T116" s="200">
        <f>SUM(T117:T168)</f>
        <v>0</v>
      </c>
      <c r="U116" s="12"/>
      <c r="V116" s="12"/>
      <c r="W116" s="12"/>
      <c r="X116" s="12"/>
      <c r="Y116" s="12"/>
      <c r="Z116" s="12"/>
      <c r="AA116" s="12"/>
      <c r="AB116" s="12"/>
      <c r="AC116" s="12"/>
      <c r="AD116" s="12"/>
      <c r="AE116" s="12"/>
      <c r="AR116" s="201" t="s">
        <v>80</v>
      </c>
      <c r="AT116" s="202" t="s">
        <v>71</v>
      </c>
      <c r="AU116" s="202" t="s">
        <v>80</v>
      </c>
      <c r="AY116" s="201" t="s">
        <v>139</v>
      </c>
      <c r="BK116" s="203">
        <f>SUM(BK117:BK168)</f>
        <v>0</v>
      </c>
    </row>
    <row r="117" s="2" customFormat="1" ht="21.75" customHeight="1">
      <c r="A117" s="40"/>
      <c r="B117" s="41"/>
      <c r="C117" s="206" t="s">
        <v>147</v>
      </c>
      <c r="D117" s="206" t="s">
        <v>142</v>
      </c>
      <c r="E117" s="207" t="s">
        <v>164</v>
      </c>
      <c r="F117" s="208" t="s">
        <v>165</v>
      </c>
      <c r="G117" s="209" t="s">
        <v>153</v>
      </c>
      <c r="H117" s="210">
        <v>114.91</v>
      </c>
      <c r="I117" s="211"/>
      <c r="J117" s="212">
        <f>ROUND(I117*H117,2)</f>
        <v>0</v>
      </c>
      <c r="K117" s="208" t="s">
        <v>146</v>
      </c>
      <c r="L117" s="46"/>
      <c r="M117" s="213" t="s">
        <v>19</v>
      </c>
      <c r="N117" s="214" t="s">
        <v>43</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147</v>
      </c>
      <c r="AT117" s="217" t="s">
        <v>142</v>
      </c>
      <c r="AU117" s="217" t="s">
        <v>82</v>
      </c>
      <c r="AY117" s="19" t="s">
        <v>139</v>
      </c>
      <c r="BE117" s="218">
        <f>IF(N117="základní",J117,0)</f>
        <v>0</v>
      </c>
      <c r="BF117" s="218">
        <f>IF(N117="snížená",J117,0)</f>
        <v>0</v>
      </c>
      <c r="BG117" s="218">
        <f>IF(N117="zákl. přenesená",J117,0)</f>
        <v>0</v>
      </c>
      <c r="BH117" s="218">
        <f>IF(N117="sníž. přenesená",J117,0)</f>
        <v>0</v>
      </c>
      <c r="BI117" s="218">
        <f>IF(N117="nulová",J117,0)</f>
        <v>0</v>
      </c>
      <c r="BJ117" s="19" t="s">
        <v>80</v>
      </c>
      <c r="BK117" s="218">
        <f>ROUND(I117*H117,2)</f>
        <v>0</v>
      </c>
      <c r="BL117" s="19" t="s">
        <v>147</v>
      </c>
      <c r="BM117" s="217" t="s">
        <v>166</v>
      </c>
    </row>
    <row r="118" s="2" customFormat="1">
      <c r="A118" s="40"/>
      <c r="B118" s="41"/>
      <c r="C118" s="42"/>
      <c r="D118" s="219" t="s">
        <v>148</v>
      </c>
      <c r="E118" s="42"/>
      <c r="F118" s="220" t="s">
        <v>165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148</v>
      </c>
      <c r="AU118" s="19" t="s">
        <v>82</v>
      </c>
    </row>
    <row r="119" s="2" customFormat="1" ht="24.15" customHeight="1">
      <c r="A119" s="40"/>
      <c r="B119" s="41"/>
      <c r="C119" s="206" t="s">
        <v>167</v>
      </c>
      <c r="D119" s="206" t="s">
        <v>142</v>
      </c>
      <c r="E119" s="207" t="s">
        <v>168</v>
      </c>
      <c r="F119" s="208" t="s">
        <v>169</v>
      </c>
      <c r="G119" s="209" t="s">
        <v>153</v>
      </c>
      <c r="H119" s="210">
        <v>114.91</v>
      </c>
      <c r="I119" s="211"/>
      <c r="J119" s="212">
        <f>ROUND(I119*H119,2)</f>
        <v>0</v>
      </c>
      <c r="K119" s="208" t="s">
        <v>146</v>
      </c>
      <c r="L119" s="46"/>
      <c r="M119" s="213" t="s">
        <v>19</v>
      </c>
      <c r="N119" s="214" t="s">
        <v>43</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147</v>
      </c>
      <c r="AT119" s="217" t="s">
        <v>142</v>
      </c>
      <c r="AU119" s="217" t="s">
        <v>82</v>
      </c>
      <c r="AY119" s="19" t="s">
        <v>139</v>
      </c>
      <c r="BE119" s="218">
        <f>IF(N119="základní",J119,0)</f>
        <v>0</v>
      </c>
      <c r="BF119" s="218">
        <f>IF(N119="snížená",J119,0)</f>
        <v>0</v>
      </c>
      <c r="BG119" s="218">
        <f>IF(N119="zákl. přenesená",J119,0)</f>
        <v>0</v>
      </c>
      <c r="BH119" s="218">
        <f>IF(N119="sníž. přenesená",J119,0)</f>
        <v>0</v>
      </c>
      <c r="BI119" s="218">
        <f>IF(N119="nulová",J119,0)</f>
        <v>0</v>
      </c>
      <c r="BJ119" s="19" t="s">
        <v>80</v>
      </c>
      <c r="BK119" s="218">
        <f>ROUND(I119*H119,2)</f>
        <v>0</v>
      </c>
      <c r="BL119" s="19" t="s">
        <v>147</v>
      </c>
      <c r="BM119" s="217" t="s">
        <v>170</v>
      </c>
    </row>
    <row r="120" s="2" customFormat="1">
      <c r="A120" s="40"/>
      <c r="B120" s="41"/>
      <c r="C120" s="42"/>
      <c r="D120" s="219" t="s">
        <v>148</v>
      </c>
      <c r="E120" s="42"/>
      <c r="F120" s="220" t="s">
        <v>169</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148</v>
      </c>
      <c r="AU120" s="19" t="s">
        <v>82</v>
      </c>
    </row>
    <row r="121" s="2" customFormat="1">
      <c r="A121" s="40"/>
      <c r="B121" s="41"/>
      <c r="C121" s="42"/>
      <c r="D121" s="219" t="s">
        <v>149</v>
      </c>
      <c r="E121" s="42"/>
      <c r="F121" s="224" t="s">
        <v>171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149</v>
      </c>
      <c r="AU121" s="19" t="s">
        <v>82</v>
      </c>
    </row>
    <row r="122" s="2" customFormat="1" ht="24.15" customHeight="1">
      <c r="A122" s="40"/>
      <c r="B122" s="41"/>
      <c r="C122" s="206" t="s">
        <v>161</v>
      </c>
      <c r="D122" s="206" t="s">
        <v>142</v>
      </c>
      <c r="E122" s="207" t="s">
        <v>172</v>
      </c>
      <c r="F122" s="208" t="s">
        <v>173</v>
      </c>
      <c r="G122" s="209" t="s">
        <v>153</v>
      </c>
      <c r="H122" s="210">
        <v>114.91</v>
      </c>
      <c r="I122" s="211"/>
      <c r="J122" s="212">
        <f>ROUND(I122*H122,2)</f>
        <v>0</v>
      </c>
      <c r="K122" s="208" t="s">
        <v>146</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147</v>
      </c>
      <c r="AT122" s="217" t="s">
        <v>142</v>
      </c>
      <c r="AU122" s="217" t="s">
        <v>82</v>
      </c>
      <c r="AY122" s="19" t="s">
        <v>139</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147</v>
      </c>
      <c r="BM122" s="217" t="s">
        <v>174</v>
      </c>
    </row>
    <row r="123" s="2" customFormat="1">
      <c r="A123" s="40"/>
      <c r="B123" s="41"/>
      <c r="C123" s="42"/>
      <c r="D123" s="219" t="s">
        <v>148</v>
      </c>
      <c r="E123" s="42"/>
      <c r="F123" s="220" t="s">
        <v>173</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148</v>
      </c>
      <c r="AU123" s="19" t="s">
        <v>82</v>
      </c>
    </row>
    <row r="124" s="2" customFormat="1">
      <c r="A124" s="40"/>
      <c r="B124" s="41"/>
      <c r="C124" s="42"/>
      <c r="D124" s="219" t="s">
        <v>149</v>
      </c>
      <c r="E124" s="42"/>
      <c r="F124" s="224" t="s">
        <v>175</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149</v>
      </c>
      <c r="AU124" s="19" t="s">
        <v>82</v>
      </c>
    </row>
    <row r="125" s="2" customFormat="1" ht="16.5" customHeight="1">
      <c r="A125" s="40"/>
      <c r="B125" s="41"/>
      <c r="C125" s="206" t="s">
        <v>176</v>
      </c>
      <c r="D125" s="206" t="s">
        <v>142</v>
      </c>
      <c r="E125" s="207" t="s">
        <v>177</v>
      </c>
      <c r="F125" s="208" t="s">
        <v>178</v>
      </c>
      <c r="G125" s="209" t="s">
        <v>153</v>
      </c>
      <c r="H125" s="210">
        <v>114.91</v>
      </c>
      <c r="I125" s="211"/>
      <c r="J125" s="212">
        <f>ROUND(I125*H125,2)</f>
        <v>0</v>
      </c>
      <c r="K125" s="208" t="s">
        <v>146</v>
      </c>
      <c r="L125" s="46"/>
      <c r="M125" s="213" t="s">
        <v>19</v>
      </c>
      <c r="N125" s="214" t="s">
        <v>43</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147</v>
      </c>
      <c r="AT125" s="217" t="s">
        <v>142</v>
      </c>
      <c r="AU125" s="217" t="s">
        <v>82</v>
      </c>
      <c r="AY125" s="19" t="s">
        <v>139</v>
      </c>
      <c r="BE125" s="218">
        <f>IF(N125="základní",J125,0)</f>
        <v>0</v>
      </c>
      <c r="BF125" s="218">
        <f>IF(N125="snížená",J125,0)</f>
        <v>0</v>
      </c>
      <c r="BG125" s="218">
        <f>IF(N125="zákl. přenesená",J125,0)</f>
        <v>0</v>
      </c>
      <c r="BH125" s="218">
        <f>IF(N125="sníž. přenesená",J125,0)</f>
        <v>0</v>
      </c>
      <c r="BI125" s="218">
        <f>IF(N125="nulová",J125,0)</f>
        <v>0</v>
      </c>
      <c r="BJ125" s="19" t="s">
        <v>80</v>
      </c>
      <c r="BK125" s="218">
        <f>ROUND(I125*H125,2)</f>
        <v>0</v>
      </c>
      <c r="BL125" s="19" t="s">
        <v>147</v>
      </c>
      <c r="BM125" s="217" t="s">
        <v>179</v>
      </c>
    </row>
    <row r="126" s="2" customFormat="1">
      <c r="A126" s="40"/>
      <c r="B126" s="41"/>
      <c r="C126" s="42"/>
      <c r="D126" s="219" t="s">
        <v>148</v>
      </c>
      <c r="E126" s="42"/>
      <c r="F126" s="220" t="s">
        <v>178</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148</v>
      </c>
      <c r="AU126" s="19" t="s">
        <v>82</v>
      </c>
    </row>
    <row r="127" s="13" customFormat="1">
      <c r="A127" s="13"/>
      <c r="B127" s="225"/>
      <c r="C127" s="226"/>
      <c r="D127" s="219" t="s">
        <v>154</v>
      </c>
      <c r="E127" s="227" t="s">
        <v>19</v>
      </c>
      <c r="F127" s="228" t="s">
        <v>180</v>
      </c>
      <c r="G127" s="226"/>
      <c r="H127" s="229">
        <v>114.91</v>
      </c>
      <c r="I127" s="230"/>
      <c r="J127" s="226"/>
      <c r="K127" s="226"/>
      <c r="L127" s="231"/>
      <c r="M127" s="232"/>
      <c r="N127" s="233"/>
      <c r="O127" s="233"/>
      <c r="P127" s="233"/>
      <c r="Q127" s="233"/>
      <c r="R127" s="233"/>
      <c r="S127" s="233"/>
      <c r="T127" s="234"/>
      <c r="U127" s="13"/>
      <c r="V127" s="13"/>
      <c r="W127" s="13"/>
      <c r="X127" s="13"/>
      <c r="Y127" s="13"/>
      <c r="Z127" s="13"/>
      <c r="AA127" s="13"/>
      <c r="AB127" s="13"/>
      <c r="AC127" s="13"/>
      <c r="AD127" s="13"/>
      <c r="AE127" s="13"/>
      <c r="AT127" s="235" t="s">
        <v>154</v>
      </c>
      <c r="AU127" s="235" t="s">
        <v>82</v>
      </c>
      <c r="AV127" s="13" t="s">
        <v>82</v>
      </c>
      <c r="AW127" s="13" t="s">
        <v>31</v>
      </c>
      <c r="AX127" s="13" t="s">
        <v>72</v>
      </c>
      <c r="AY127" s="235" t="s">
        <v>139</v>
      </c>
    </row>
    <row r="128" s="14" customFormat="1">
      <c r="A128" s="14"/>
      <c r="B128" s="236"/>
      <c r="C128" s="237"/>
      <c r="D128" s="219" t="s">
        <v>154</v>
      </c>
      <c r="E128" s="238" t="s">
        <v>19</v>
      </c>
      <c r="F128" s="239" t="s">
        <v>156</v>
      </c>
      <c r="G128" s="237"/>
      <c r="H128" s="240">
        <v>114.91</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154</v>
      </c>
      <c r="AU128" s="246" t="s">
        <v>82</v>
      </c>
      <c r="AV128" s="14" t="s">
        <v>147</v>
      </c>
      <c r="AW128" s="14" t="s">
        <v>31</v>
      </c>
      <c r="AX128" s="14" t="s">
        <v>80</v>
      </c>
      <c r="AY128" s="246" t="s">
        <v>139</v>
      </c>
    </row>
    <row r="129" s="2" customFormat="1" ht="24.15" customHeight="1">
      <c r="A129" s="40"/>
      <c r="B129" s="41"/>
      <c r="C129" s="206" t="s">
        <v>166</v>
      </c>
      <c r="D129" s="206" t="s">
        <v>142</v>
      </c>
      <c r="E129" s="207" t="s">
        <v>181</v>
      </c>
      <c r="F129" s="208" t="s">
        <v>182</v>
      </c>
      <c r="G129" s="209" t="s">
        <v>153</v>
      </c>
      <c r="H129" s="210">
        <v>114.91</v>
      </c>
      <c r="I129" s="211"/>
      <c r="J129" s="212">
        <f>ROUND(I129*H129,2)</f>
        <v>0</v>
      </c>
      <c r="K129" s="208" t="s">
        <v>146</v>
      </c>
      <c r="L129" s="46"/>
      <c r="M129" s="213" t="s">
        <v>19</v>
      </c>
      <c r="N129" s="214" t="s">
        <v>43</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147</v>
      </c>
      <c r="AT129" s="217" t="s">
        <v>142</v>
      </c>
      <c r="AU129" s="217" t="s">
        <v>82</v>
      </c>
      <c r="AY129" s="19" t="s">
        <v>139</v>
      </c>
      <c r="BE129" s="218">
        <f>IF(N129="základní",J129,0)</f>
        <v>0</v>
      </c>
      <c r="BF129" s="218">
        <f>IF(N129="snížená",J129,0)</f>
        <v>0</v>
      </c>
      <c r="BG129" s="218">
        <f>IF(N129="zákl. přenesená",J129,0)</f>
        <v>0</v>
      </c>
      <c r="BH129" s="218">
        <f>IF(N129="sníž. přenesená",J129,0)</f>
        <v>0</v>
      </c>
      <c r="BI129" s="218">
        <f>IF(N129="nulová",J129,0)</f>
        <v>0</v>
      </c>
      <c r="BJ129" s="19" t="s">
        <v>80</v>
      </c>
      <c r="BK129" s="218">
        <f>ROUND(I129*H129,2)</f>
        <v>0</v>
      </c>
      <c r="BL129" s="19" t="s">
        <v>147</v>
      </c>
      <c r="BM129" s="217" t="s">
        <v>183</v>
      </c>
    </row>
    <row r="130" s="2" customFormat="1">
      <c r="A130" s="40"/>
      <c r="B130" s="41"/>
      <c r="C130" s="42"/>
      <c r="D130" s="219" t="s">
        <v>148</v>
      </c>
      <c r="E130" s="42"/>
      <c r="F130" s="220" t="s">
        <v>182</v>
      </c>
      <c r="G130" s="42"/>
      <c r="H130" s="42"/>
      <c r="I130" s="221"/>
      <c r="J130" s="42"/>
      <c r="K130" s="42"/>
      <c r="L130" s="46"/>
      <c r="M130" s="222"/>
      <c r="N130" s="223"/>
      <c r="O130" s="86"/>
      <c r="P130" s="86"/>
      <c r="Q130" s="86"/>
      <c r="R130" s="86"/>
      <c r="S130" s="86"/>
      <c r="T130" s="87"/>
      <c r="U130" s="40"/>
      <c r="V130" s="40"/>
      <c r="W130" s="40"/>
      <c r="X130" s="40"/>
      <c r="Y130" s="40"/>
      <c r="Z130" s="40"/>
      <c r="AA130" s="40"/>
      <c r="AB130" s="40"/>
      <c r="AC130" s="40"/>
      <c r="AD130" s="40"/>
      <c r="AE130" s="40"/>
      <c r="AT130" s="19" t="s">
        <v>148</v>
      </c>
      <c r="AU130" s="19" t="s">
        <v>82</v>
      </c>
    </row>
    <row r="131" s="2" customFormat="1">
      <c r="A131" s="40"/>
      <c r="B131" s="41"/>
      <c r="C131" s="42"/>
      <c r="D131" s="219" t="s">
        <v>149</v>
      </c>
      <c r="E131" s="42"/>
      <c r="F131" s="224" t="s">
        <v>184</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149</v>
      </c>
      <c r="AU131" s="19" t="s">
        <v>82</v>
      </c>
    </row>
    <row r="132" s="2" customFormat="1" ht="16.5" customHeight="1">
      <c r="A132" s="40"/>
      <c r="B132" s="41"/>
      <c r="C132" s="206" t="s">
        <v>185</v>
      </c>
      <c r="D132" s="206" t="s">
        <v>142</v>
      </c>
      <c r="E132" s="207" t="s">
        <v>186</v>
      </c>
      <c r="F132" s="208" t="s">
        <v>187</v>
      </c>
      <c r="G132" s="209" t="s">
        <v>153</v>
      </c>
      <c r="H132" s="210">
        <v>143.52799999999999</v>
      </c>
      <c r="I132" s="211"/>
      <c r="J132" s="212">
        <f>ROUND(I132*H132,2)</f>
        <v>0</v>
      </c>
      <c r="K132" s="208" t="s">
        <v>146</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147</v>
      </c>
      <c r="AT132" s="217" t="s">
        <v>142</v>
      </c>
      <c r="AU132" s="217" t="s">
        <v>82</v>
      </c>
      <c r="AY132" s="19" t="s">
        <v>139</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147</v>
      </c>
      <c r="BM132" s="217" t="s">
        <v>188</v>
      </c>
    </row>
    <row r="133" s="2" customFormat="1">
      <c r="A133" s="40"/>
      <c r="B133" s="41"/>
      <c r="C133" s="42"/>
      <c r="D133" s="219" t="s">
        <v>148</v>
      </c>
      <c r="E133" s="42"/>
      <c r="F133" s="220" t="s">
        <v>187</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148</v>
      </c>
      <c r="AU133" s="19" t="s">
        <v>82</v>
      </c>
    </row>
    <row r="134" s="15" customFormat="1">
      <c r="A134" s="15"/>
      <c r="B134" s="247"/>
      <c r="C134" s="248"/>
      <c r="D134" s="219" t="s">
        <v>154</v>
      </c>
      <c r="E134" s="249" t="s">
        <v>19</v>
      </c>
      <c r="F134" s="250" t="s">
        <v>189</v>
      </c>
      <c r="G134" s="248"/>
      <c r="H134" s="249" t="s">
        <v>19</v>
      </c>
      <c r="I134" s="251"/>
      <c r="J134" s="248"/>
      <c r="K134" s="248"/>
      <c r="L134" s="252"/>
      <c r="M134" s="253"/>
      <c r="N134" s="254"/>
      <c r="O134" s="254"/>
      <c r="P134" s="254"/>
      <c r="Q134" s="254"/>
      <c r="R134" s="254"/>
      <c r="S134" s="254"/>
      <c r="T134" s="255"/>
      <c r="U134" s="15"/>
      <c r="V134" s="15"/>
      <c r="W134" s="15"/>
      <c r="X134" s="15"/>
      <c r="Y134" s="15"/>
      <c r="Z134" s="15"/>
      <c r="AA134" s="15"/>
      <c r="AB134" s="15"/>
      <c r="AC134" s="15"/>
      <c r="AD134" s="15"/>
      <c r="AE134" s="15"/>
      <c r="AT134" s="256" t="s">
        <v>154</v>
      </c>
      <c r="AU134" s="256" t="s">
        <v>82</v>
      </c>
      <c r="AV134" s="15" t="s">
        <v>80</v>
      </c>
      <c r="AW134" s="15" t="s">
        <v>31</v>
      </c>
      <c r="AX134" s="15" t="s">
        <v>72</v>
      </c>
      <c r="AY134" s="256" t="s">
        <v>139</v>
      </c>
    </row>
    <row r="135" s="13" customFormat="1">
      <c r="A135" s="13"/>
      <c r="B135" s="225"/>
      <c r="C135" s="226"/>
      <c r="D135" s="219" t="s">
        <v>154</v>
      </c>
      <c r="E135" s="227" t="s">
        <v>19</v>
      </c>
      <c r="F135" s="228" t="s">
        <v>190</v>
      </c>
      <c r="G135" s="226"/>
      <c r="H135" s="229">
        <v>-5.4000000000000004</v>
      </c>
      <c r="I135" s="230"/>
      <c r="J135" s="226"/>
      <c r="K135" s="226"/>
      <c r="L135" s="231"/>
      <c r="M135" s="232"/>
      <c r="N135" s="233"/>
      <c r="O135" s="233"/>
      <c r="P135" s="233"/>
      <c r="Q135" s="233"/>
      <c r="R135" s="233"/>
      <c r="S135" s="233"/>
      <c r="T135" s="234"/>
      <c r="U135" s="13"/>
      <c r="V135" s="13"/>
      <c r="W135" s="13"/>
      <c r="X135" s="13"/>
      <c r="Y135" s="13"/>
      <c r="Z135" s="13"/>
      <c r="AA135" s="13"/>
      <c r="AB135" s="13"/>
      <c r="AC135" s="13"/>
      <c r="AD135" s="13"/>
      <c r="AE135" s="13"/>
      <c r="AT135" s="235" t="s">
        <v>154</v>
      </c>
      <c r="AU135" s="235" t="s">
        <v>82</v>
      </c>
      <c r="AV135" s="13" t="s">
        <v>82</v>
      </c>
      <c r="AW135" s="13" t="s">
        <v>31</v>
      </c>
      <c r="AX135" s="13" t="s">
        <v>72</v>
      </c>
      <c r="AY135" s="235" t="s">
        <v>139</v>
      </c>
    </row>
    <row r="136" s="15" customFormat="1">
      <c r="A136" s="15"/>
      <c r="B136" s="247"/>
      <c r="C136" s="248"/>
      <c r="D136" s="219" t="s">
        <v>154</v>
      </c>
      <c r="E136" s="249" t="s">
        <v>19</v>
      </c>
      <c r="F136" s="250" t="s">
        <v>191</v>
      </c>
      <c r="G136" s="248"/>
      <c r="H136" s="249" t="s">
        <v>19</v>
      </c>
      <c r="I136" s="251"/>
      <c r="J136" s="248"/>
      <c r="K136" s="248"/>
      <c r="L136" s="252"/>
      <c r="M136" s="253"/>
      <c r="N136" s="254"/>
      <c r="O136" s="254"/>
      <c r="P136" s="254"/>
      <c r="Q136" s="254"/>
      <c r="R136" s="254"/>
      <c r="S136" s="254"/>
      <c r="T136" s="255"/>
      <c r="U136" s="15"/>
      <c r="V136" s="15"/>
      <c r="W136" s="15"/>
      <c r="X136" s="15"/>
      <c r="Y136" s="15"/>
      <c r="Z136" s="15"/>
      <c r="AA136" s="15"/>
      <c r="AB136" s="15"/>
      <c r="AC136" s="15"/>
      <c r="AD136" s="15"/>
      <c r="AE136" s="15"/>
      <c r="AT136" s="256" t="s">
        <v>154</v>
      </c>
      <c r="AU136" s="256" t="s">
        <v>82</v>
      </c>
      <c r="AV136" s="15" t="s">
        <v>80</v>
      </c>
      <c r="AW136" s="15" t="s">
        <v>31</v>
      </c>
      <c r="AX136" s="15" t="s">
        <v>72</v>
      </c>
      <c r="AY136" s="256" t="s">
        <v>139</v>
      </c>
    </row>
    <row r="137" s="13" customFormat="1">
      <c r="A137" s="13"/>
      <c r="B137" s="225"/>
      <c r="C137" s="226"/>
      <c r="D137" s="219" t="s">
        <v>154</v>
      </c>
      <c r="E137" s="227" t="s">
        <v>19</v>
      </c>
      <c r="F137" s="228" t="s">
        <v>192</v>
      </c>
      <c r="G137" s="226"/>
      <c r="H137" s="229">
        <v>148.928</v>
      </c>
      <c r="I137" s="230"/>
      <c r="J137" s="226"/>
      <c r="K137" s="226"/>
      <c r="L137" s="231"/>
      <c r="M137" s="232"/>
      <c r="N137" s="233"/>
      <c r="O137" s="233"/>
      <c r="P137" s="233"/>
      <c r="Q137" s="233"/>
      <c r="R137" s="233"/>
      <c r="S137" s="233"/>
      <c r="T137" s="234"/>
      <c r="U137" s="13"/>
      <c r="V137" s="13"/>
      <c r="W137" s="13"/>
      <c r="X137" s="13"/>
      <c r="Y137" s="13"/>
      <c r="Z137" s="13"/>
      <c r="AA137" s="13"/>
      <c r="AB137" s="13"/>
      <c r="AC137" s="13"/>
      <c r="AD137" s="13"/>
      <c r="AE137" s="13"/>
      <c r="AT137" s="235" t="s">
        <v>154</v>
      </c>
      <c r="AU137" s="235" t="s">
        <v>82</v>
      </c>
      <c r="AV137" s="13" t="s">
        <v>82</v>
      </c>
      <c r="AW137" s="13" t="s">
        <v>31</v>
      </c>
      <c r="AX137" s="13" t="s">
        <v>72</v>
      </c>
      <c r="AY137" s="235" t="s">
        <v>139</v>
      </c>
    </row>
    <row r="138" s="14" customFormat="1">
      <c r="A138" s="14"/>
      <c r="B138" s="236"/>
      <c r="C138" s="237"/>
      <c r="D138" s="219" t="s">
        <v>154</v>
      </c>
      <c r="E138" s="238" t="s">
        <v>19</v>
      </c>
      <c r="F138" s="239" t="s">
        <v>156</v>
      </c>
      <c r="G138" s="237"/>
      <c r="H138" s="240">
        <v>143.52799999999999</v>
      </c>
      <c r="I138" s="241"/>
      <c r="J138" s="237"/>
      <c r="K138" s="237"/>
      <c r="L138" s="242"/>
      <c r="M138" s="243"/>
      <c r="N138" s="244"/>
      <c r="O138" s="244"/>
      <c r="P138" s="244"/>
      <c r="Q138" s="244"/>
      <c r="R138" s="244"/>
      <c r="S138" s="244"/>
      <c r="T138" s="245"/>
      <c r="U138" s="14"/>
      <c r="V138" s="14"/>
      <c r="W138" s="14"/>
      <c r="X138" s="14"/>
      <c r="Y138" s="14"/>
      <c r="Z138" s="14"/>
      <c r="AA138" s="14"/>
      <c r="AB138" s="14"/>
      <c r="AC138" s="14"/>
      <c r="AD138" s="14"/>
      <c r="AE138" s="14"/>
      <c r="AT138" s="246" t="s">
        <v>154</v>
      </c>
      <c r="AU138" s="246" t="s">
        <v>82</v>
      </c>
      <c r="AV138" s="14" t="s">
        <v>147</v>
      </c>
      <c r="AW138" s="14" t="s">
        <v>31</v>
      </c>
      <c r="AX138" s="14" t="s">
        <v>80</v>
      </c>
      <c r="AY138" s="246" t="s">
        <v>139</v>
      </c>
    </row>
    <row r="139" s="2" customFormat="1" ht="24.15" customHeight="1">
      <c r="A139" s="40"/>
      <c r="B139" s="41"/>
      <c r="C139" s="206" t="s">
        <v>170</v>
      </c>
      <c r="D139" s="206" t="s">
        <v>142</v>
      </c>
      <c r="E139" s="207" t="s">
        <v>193</v>
      </c>
      <c r="F139" s="208" t="s">
        <v>194</v>
      </c>
      <c r="G139" s="209" t="s">
        <v>153</v>
      </c>
      <c r="H139" s="210">
        <v>143.874</v>
      </c>
      <c r="I139" s="211"/>
      <c r="J139" s="212">
        <f>ROUND(I139*H139,2)</f>
        <v>0</v>
      </c>
      <c r="K139" s="208" t="s">
        <v>146</v>
      </c>
      <c r="L139" s="46"/>
      <c r="M139" s="213" t="s">
        <v>19</v>
      </c>
      <c r="N139" s="214" t="s">
        <v>43</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147</v>
      </c>
      <c r="AT139" s="217" t="s">
        <v>142</v>
      </c>
      <c r="AU139" s="217" t="s">
        <v>82</v>
      </c>
      <c r="AY139" s="19" t="s">
        <v>139</v>
      </c>
      <c r="BE139" s="218">
        <f>IF(N139="základní",J139,0)</f>
        <v>0</v>
      </c>
      <c r="BF139" s="218">
        <f>IF(N139="snížená",J139,0)</f>
        <v>0</v>
      </c>
      <c r="BG139" s="218">
        <f>IF(N139="zákl. přenesená",J139,0)</f>
        <v>0</v>
      </c>
      <c r="BH139" s="218">
        <f>IF(N139="sníž. přenesená",J139,0)</f>
        <v>0</v>
      </c>
      <c r="BI139" s="218">
        <f>IF(N139="nulová",J139,0)</f>
        <v>0</v>
      </c>
      <c r="BJ139" s="19" t="s">
        <v>80</v>
      </c>
      <c r="BK139" s="218">
        <f>ROUND(I139*H139,2)</f>
        <v>0</v>
      </c>
      <c r="BL139" s="19" t="s">
        <v>147</v>
      </c>
      <c r="BM139" s="217" t="s">
        <v>195</v>
      </c>
    </row>
    <row r="140" s="2" customFormat="1">
      <c r="A140" s="40"/>
      <c r="B140" s="41"/>
      <c r="C140" s="42"/>
      <c r="D140" s="219" t="s">
        <v>148</v>
      </c>
      <c r="E140" s="42"/>
      <c r="F140" s="220" t="s">
        <v>194</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148</v>
      </c>
      <c r="AU140" s="19" t="s">
        <v>82</v>
      </c>
    </row>
    <row r="141" s="2" customFormat="1">
      <c r="A141" s="40"/>
      <c r="B141" s="41"/>
      <c r="C141" s="42"/>
      <c r="D141" s="219" t="s">
        <v>149</v>
      </c>
      <c r="E141" s="42"/>
      <c r="F141" s="224" t="s">
        <v>184</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149</v>
      </c>
      <c r="AU141" s="19" t="s">
        <v>82</v>
      </c>
    </row>
    <row r="142" s="2" customFormat="1" ht="21.75" customHeight="1">
      <c r="A142" s="40"/>
      <c r="B142" s="41"/>
      <c r="C142" s="206" t="s">
        <v>196</v>
      </c>
      <c r="D142" s="206" t="s">
        <v>142</v>
      </c>
      <c r="E142" s="207" t="s">
        <v>197</v>
      </c>
      <c r="F142" s="208" t="s">
        <v>198</v>
      </c>
      <c r="G142" s="209" t="s">
        <v>153</v>
      </c>
      <c r="H142" s="210">
        <v>143.874</v>
      </c>
      <c r="I142" s="211"/>
      <c r="J142" s="212">
        <f>ROUND(I142*H142,2)</f>
        <v>0</v>
      </c>
      <c r="K142" s="208" t="s">
        <v>146</v>
      </c>
      <c r="L142" s="46"/>
      <c r="M142" s="213" t="s">
        <v>19</v>
      </c>
      <c r="N142" s="214"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147</v>
      </c>
      <c r="AT142" s="217" t="s">
        <v>142</v>
      </c>
      <c r="AU142" s="217" t="s">
        <v>82</v>
      </c>
      <c r="AY142" s="19" t="s">
        <v>139</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147</v>
      </c>
      <c r="BM142" s="217" t="s">
        <v>199</v>
      </c>
    </row>
    <row r="143" s="2" customFormat="1">
      <c r="A143" s="40"/>
      <c r="B143" s="41"/>
      <c r="C143" s="42"/>
      <c r="D143" s="219" t="s">
        <v>148</v>
      </c>
      <c r="E143" s="42"/>
      <c r="F143" s="220" t="s">
        <v>198</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148</v>
      </c>
      <c r="AU143" s="19" t="s">
        <v>82</v>
      </c>
    </row>
    <row r="144" s="2" customFormat="1" ht="24.15" customHeight="1">
      <c r="A144" s="40"/>
      <c r="B144" s="41"/>
      <c r="C144" s="206" t="s">
        <v>174</v>
      </c>
      <c r="D144" s="206" t="s">
        <v>142</v>
      </c>
      <c r="E144" s="207" t="s">
        <v>200</v>
      </c>
      <c r="F144" s="208" t="s">
        <v>201</v>
      </c>
      <c r="G144" s="209" t="s">
        <v>153</v>
      </c>
      <c r="H144" s="210">
        <v>148.928</v>
      </c>
      <c r="I144" s="211"/>
      <c r="J144" s="212">
        <f>ROUND(I144*H144,2)</f>
        <v>0</v>
      </c>
      <c r="K144" s="208" t="s">
        <v>146</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147</v>
      </c>
      <c r="AT144" s="217" t="s">
        <v>142</v>
      </c>
      <c r="AU144" s="217" t="s">
        <v>82</v>
      </c>
      <c r="AY144" s="19" t="s">
        <v>139</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147</v>
      </c>
      <c r="BM144" s="217" t="s">
        <v>202</v>
      </c>
    </row>
    <row r="145" s="2" customFormat="1">
      <c r="A145" s="40"/>
      <c r="B145" s="41"/>
      <c r="C145" s="42"/>
      <c r="D145" s="219" t="s">
        <v>148</v>
      </c>
      <c r="E145" s="42"/>
      <c r="F145" s="220" t="s">
        <v>201</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148</v>
      </c>
      <c r="AU145" s="19" t="s">
        <v>82</v>
      </c>
    </row>
    <row r="146" s="2" customFormat="1">
      <c r="A146" s="40"/>
      <c r="B146" s="41"/>
      <c r="C146" s="42"/>
      <c r="D146" s="219" t="s">
        <v>149</v>
      </c>
      <c r="E146" s="42"/>
      <c r="F146" s="224" t="s">
        <v>175</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149</v>
      </c>
      <c r="AU146" s="19" t="s">
        <v>82</v>
      </c>
    </row>
    <row r="147" s="13" customFormat="1">
      <c r="A147" s="13"/>
      <c r="B147" s="225"/>
      <c r="C147" s="226"/>
      <c r="D147" s="219" t="s">
        <v>154</v>
      </c>
      <c r="E147" s="227" t="s">
        <v>19</v>
      </c>
      <c r="F147" s="228" t="s">
        <v>203</v>
      </c>
      <c r="G147" s="226"/>
      <c r="H147" s="229">
        <v>175.54300000000001</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154</v>
      </c>
      <c r="AU147" s="235" t="s">
        <v>82</v>
      </c>
      <c r="AV147" s="13" t="s">
        <v>82</v>
      </c>
      <c r="AW147" s="13" t="s">
        <v>31</v>
      </c>
      <c r="AX147" s="13" t="s">
        <v>72</v>
      </c>
      <c r="AY147" s="235" t="s">
        <v>139</v>
      </c>
    </row>
    <row r="148" s="13" customFormat="1">
      <c r="A148" s="13"/>
      <c r="B148" s="225"/>
      <c r="C148" s="226"/>
      <c r="D148" s="219" t="s">
        <v>154</v>
      </c>
      <c r="E148" s="227" t="s">
        <v>19</v>
      </c>
      <c r="F148" s="228" t="s">
        <v>204</v>
      </c>
      <c r="G148" s="226"/>
      <c r="H148" s="229">
        <v>7.1639999999999997</v>
      </c>
      <c r="I148" s="230"/>
      <c r="J148" s="226"/>
      <c r="K148" s="226"/>
      <c r="L148" s="231"/>
      <c r="M148" s="232"/>
      <c r="N148" s="233"/>
      <c r="O148" s="233"/>
      <c r="P148" s="233"/>
      <c r="Q148" s="233"/>
      <c r="R148" s="233"/>
      <c r="S148" s="233"/>
      <c r="T148" s="234"/>
      <c r="U148" s="13"/>
      <c r="V148" s="13"/>
      <c r="W148" s="13"/>
      <c r="X148" s="13"/>
      <c r="Y148" s="13"/>
      <c r="Z148" s="13"/>
      <c r="AA148" s="13"/>
      <c r="AB148" s="13"/>
      <c r="AC148" s="13"/>
      <c r="AD148" s="13"/>
      <c r="AE148" s="13"/>
      <c r="AT148" s="235" t="s">
        <v>154</v>
      </c>
      <c r="AU148" s="235" t="s">
        <v>82</v>
      </c>
      <c r="AV148" s="13" t="s">
        <v>82</v>
      </c>
      <c r="AW148" s="13" t="s">
        <v>31</v>
      </c>
      <c r="AX148" s="13" t="s">
        <v>72</v>
      </c>
      <c r="AY148" s="235" t="s">
        <v>139</v>
      </c>
    </row>
    <row r="149" s="13" customFormat="1">
      <c r="A149" s="13"/>
      <c r="B149" s="225"/>
      <c r="C149" s="226"/>
      <c r="D149" s="219" t="s">
        <v>154</v>
      </c>
      <c r="E149" s="227" t="s">
        <v>19</v>
      </c>
      <c r="F149" s="228" t="s">
        <v>205</v>
      </c>
      <c r="G149" s="226"/>
      <c r="H149" s="229">
        <v>-1.5760000000000001</v>
      </c>
      <c r="I149" s="230"/>
      <c r="J149" s="226"/>
      <c r="K149" s="226"/>
      <c r="L149" s="231"/>
      <c r="M149" s="232"/>
      <c r="N149" s="233"/>
      <c r="O149" s="233"/>
      <c r="P149" s="233"/>
      <c r="Q149" s="233"/>
      <c r="R149" s="233"/>
      <c r="S149" s="233"/>
      <c r="T149" s="234"/>
      <c r="U149" s="13"/>
      <c r="V149" s="13"/>
      <c r="W149" s="13"/>
      <c r="X149" s="13"/>
      <c r="Y149" s="13"/>
      <c r="Z149" s="13"/>
      <c r="AA149" s="13"/>
      <c r="AB149" s="13"/>
      <c r="AC149" s="13"/>
      <c r="AD149" s="13"/>
      <c r="AE149" s="13"/>
      <c r="AT149" s="235" t="s">
        <v>154</v>
      </c>
      <c r="AU149" s="235" t="s">
        <v>82</v>
      </c>
      <c r="AV149" s="13" t="s">
        <v>82</v>
      </c>
      <c r="AW149" s="13" t="s">
        <v>31</v>
      </c>
      <c r="AX149" s="13" t="s">
        <v>72</v>
      </c>
      <c r="AY149" s="235" t="s">
        <v>139</v>
      </c>
    </row>
    <row r="150" s="13" customFormat="1">
      <c r="A150" s="13"/>
      <c r="B150" s="225"/>
      <c r="C150" s="226"/>
      <c r="D150" s="219" t="s">
        <v>154</v>
      </c>
      <c r="E150" s="227" t="s">
        <v>19</v>
      </c>
      <c r="F150" s="228" t="s">
        <v>206</v>
      </c>
      <c r="G150" s="226"/>
      <c r="H150" s="229">
        <v>-7.0919999999999996</v>
      </c>
      <c r="I150" s="230"/>
      <c r="J150" s="226"/>
      <c r="K150" s="226"/>
      <c r="L150" s="231"/>
      <c r="M150" s="232"/>
      <c r="N150" s="233"/>
      <c r="O150" s="233"/>
      <c r="P150" s="233"/>
      <c r="Q150" s="233"/>
      <c r="R150" s="233"/>
      <c r="S150" s="233"/>
      <c r="T150" s="234"/>
      <c r="U150" s="13"/>
      <c r="V150" s="13"/>
      <c r="W150" s="13"/>
      <c r="X150" s="13"/>
      <c r="Y150" s="13"/>
      <c r="Z150" s="13"/>
      <c r="AA150" s="13"/>
      <c r="AB150" s="13"/>
      <c r="AC150" s="13"/>
      <c r="AD150" s="13"/>
      <c r="AE150" s="13"/>
      <c r="AT150" s="235" t="s">
        <v>154</v>
      </c>
      <c r="AU150" s="235" t="s">
        <v>82</v>
      </c>
      <c r="AV150" s="13" t="s">
        <v>82</v>
      </c>
      <c r="AW150" s="13" t="s">
        <v>31</v>
      </c>
      <c r="AX150" s="13" t="s">
        <v>72</v>
      </c>
      <c r="AY150" s="235" t="s">
        <v>139</v>
      </c>
    </row>
    <row r="151" s="13" customFormat="1">
      <c r="A151" s="13"/>
      <c r="B151" s="225"/>
      <c r="C151" s="226"/>
      <c r="D151" s="219" t="s">
        <v>154</v>
      </c>
      <c r="E151" s="227" t="s">
        <v>19</v>
      </c>
      <c r="F151" s="228" t="s">
        <v>207</v>
      </c>
      <c r="G151" s="226"/>
      <c r="H151" s="229">
        <v>-3.3490000000000002</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154</v>
      </c>
      <c r="AU151" s="235" t="s">
        <v>82</v>
      </c>
      <c r="AV151" s="13" t="s">
        <v>82</v>
      </c>
      <c r="AW151" s="13" t="s">
        <v>31</v>
      </c>
      <c r="AX151" s="13" t="s">
        <v>72</v>
      </c>
      <c r="AY151" s="235" t="s">
        <v>139</v>
      </c>
    </row>
    <row r="152" s="13" customFormat="1">
      <c r="A152" s="13"/>
      <c r="B152" s="225"/>
      <c r="C152" s="226"/>
      <c r="D152" s="219" t="s">
        <v>154</v>
      </c>
      <c r="E152" s="227" t="s">
        <v>19</v>
      </c>
      <c r="F152" s="228" t="s">
        <v>208</v>
      </c>
      <c r="G152" s="226"/>
      <c r="H152" s="229">
        <v>-26.815999999999999</v>
      </c>
      <c r="I152" s="230"/>
      <c r="J152" s="226"/>
      <c r="K152" s="226"/>
      <c r="L152" s="231"/>
      <c r="M152" s="232"/>
      <c r="N152" s="233"/>
      <c r="O152" s="233"/>
      <c r="P152" s="233"/>
      <c r="Q152" s="233"/>
      <c r="R152" s="233"/>
      <c r="S152" s="233"/>
      <c r="T152" s="234"/>
      <c r="U152" s="13"/>
      <c r="V152" s="13"/>
      <c r="W152" s="13"/>
      <c r="X152" s="13"/>
      <c r="Y152" s="13"/>
      <c r="Z152" s="13"/>
      <c r="AA152" s="13"/>
      <c r="AB152" s="13"/>
      <c r="AC152" s="13"/>
      <c r="AD152" s="13"/>
      <c r="AE152" s="13"/>
      <c r="AT152" s="235" t="s">
        <v>154</v>
      </c>
      <c r="AU152" s="235" t="s">
        <v>82</v>
      </c>
      <c r="AV152" s="13" t="s">
        <v>82</v>
      </c>
      <c r="AW152" s="13" t="s">
        <v>31</v>
      </c>
      <c r="AX152" s="13" t="s">
        <v>72</v>
      </c>
      <c r="AY152" s="235" t="s">
        <v>139</v>
      </c>
    </row>
    <row r="153" s="16" customFormat="1">
      <c r="A153" s="16"/>
      <c r="B153" s="257"/>
      <c r="C153" s="258"/>
      <c r="D153" s="219" t="s">
        <v>154</v>
      </c>
      <c r="E153" s="259" t="s">
        <v>19</v>
      </c>
      <c r="F153" s="260" t="s">
        <v>209</v>
      </c>
      <c r="G153" s="258"/>
      <c r="H153" s="261">
        <v>143.874</v>
      </c>
      <c r="I153" s="262"/>
      <c r="J153" s="258"/>
      <c r="K153" s="258"/>
      <c r="L153" s="263"/>
      <c r="M153" s="264"/>
      <c r="N153" s="265"/>
      <c r="O153" s="265"/>
      <c r="P153" s="265"/>
      <c r="Q153" s="265"/>
      <c r="R153" s="265"/>
      <c r="S153" s="265"/>
      <c r="T153" s="266"/>
      <c r="U153" s="16"/>
      <c r="V153" s="16"/>
      <c r="W153" s="16"/>
      <c r="X153" s="16"/>
      <c r="Y153" s="16"/>
      <c r="Z153" s="16"/>
      <c r="AA153" s="16"/>
      <c r="AB153" s="16"/>
      <c r="AC153" s="16"/>
      <c r="AD153" s="16"/>
      <c r="AE153" s="16"/>
      <c r="AT153" s="267" t="s">
        <v>154</v>
      </c>
      <c r="AU153" s="267" t="s">
        <v>82</v>
      </c>
      <c r="AV153" s="16" t="s">
        <v>140</v>
      </c>
      <c r="AW153" s="16" t="s">
        <v>31</v>
      </c>
      <c r="AX153" s="16" t="s">
        <v>72</v>
      </c>
      <c r="AY153" s="267" t="s">
        <v>139</v>
      </c>
    </row>
    <row r="154" s="13" customFormat="1">
      <c r="A154" s="13"/>
      <c r="B154" s="225"/>
      <c r="C154" s="226"/>
      <c r="D154" s="219" t="s">
        <v>154</v>
      </c>
      <c r="E154" s="227" t="s">
        <v>19</v>
      </c>
      <c r="F154" s="228" t="s">
        <v>210</v>
      </c>
      <c r="G154" s="226"/>
      <c r="H154" s="229">
        <v>5.0540000000000003</v>
      </c>
      <c r="I154" s="230"/>
      <c r="J154" s="226"/>
      <c r="K154" s="226"/>
      <c r="L154" s="231"/>
      <c r="M154" s="232"/>
      <c r="N154" s="233"/>
      <c r="O154" s="233"/>
      <c r="P154" s="233"/>
      <c r="Q154" s="233"/>
      <c r="R154" s="233"/>
      <c r="S154" s="233"/>
      <c r="T154" s="234"/>
      <c r="U154" s="13"/>
      <c r="V154" s="13"/>
      <c r="W154" s="13"/>
      <c r="X154" s="13"/>
      <c r="Y154" s="13"/>
      <c r="Z154" s="13"/>
      <c r="AA154" s="13"/>
      <c r="AB154" s="13"/>
      <c r="AC154" s="13"/>
      <c r="AD154" s="13"/>
      <c r="AE154" s="13"/>
      <c r="AT154" s="235" t="s">
        <v>154</v>
      </c>
      <c r="AU154" s="235" t="s">
        <v>82</v>
      </c>
      <c r="AV154" s="13" t="s">
        <v>82</v>
      </c>
      <c r="AW154" s="13" t="s">
        <v>31</v>
      </c>
      <c r="AX154" s="13" t="s">
        <v>72</v>
      </c>
      <c r="AY154" s="235" t="s">
        <v>139</v>
      </c>
    </row>
    <row r="155" s="14" customFormat="1">
      <c r="A155" s="14"/>
      <c r="B155" s="236"/>
      <c r="C155" s="237"/>
      <c r="D155" s="219" t="s">
        <v>154</v>
      </c>
      <c r="E155" s="238" t="s">
        <v>19</v>
      </c>
      <c r="F155" s="239" t="s">
        <v>156</v>
      </c>
      <c r="G155" s="237"/>
      <c r="H155" s="240">
        <v>148.928</v>
      </c>
      <c r="I155" s="241"/>
      <c r="J155" s="237"/>
      <c r="K155" s="237"/>
      <c r="L155" s="242"/>
      <c r="M155" s="243"/>
      <c r="N155" s="244"/>
      <c r="O155" s="244"/>
      <c r="P155" s="244"/>
      <c r="Q155" s="244"/>
      <c r="R155" s="244"/>
      <c r="S155" s="244"/>
      <c r="T155" s="245"/>
      <c r="U155" s="14"/>
      <c r="V155" s="14"/>
      <c r="W155" s="14"/>
      <c r="X155" s="14"/>
      <c r="Y155" s="14"/>
      <c r="Z155" s="14"/>
      <c r="AA155" s="14"/>
      <c r="AB155" s="14"/>
      <c r="AC155" s="14"/>
      <c r="AD155" s="14"/>
      <c r="AE155" s="14"/>
      <c r="AT155" s="246" t="s">
        <v>154</v>
      </c>
      <c r="AU155" s="246" t="s">
        <v>82</v>
      </c>
      <c r="AV155" s="14" t="s">
        <v>147</v>
      </c>
      <c r="AW155" s="14" t="s">
        <v>31</v>
      </c>
      <c r="AX155" s="14" t="s">
        <v>80</v>
      </c>
      <c r="AY155" s="246" t="s">
        <v>139</v>
      </c>
    </row>
    <row r="156" s="2" customFormat="1" ht="24.15" customHeight="1">
      <c r="A156" s="40"/>
      <c r="B156" s="41"/>
      <c r="C156" s="206" t="s">
        <v>211</v>
      </c>
      <c r="D156" s="206" t="s">
        <v>142</v>
      </c>
      <c r="E156" s="207" t="s">
        <v>212</v>
      </c>
      <c r="F156" s="208" t="s">
        <v>213</v>
      </c>
      <c r="G156" s="209" t="s">
        <v>153</v>
      </c>
      <c r="H156" s="210">
        <v>595.71199999999999</v>
      </c>
      <c r="I156" s="211"/>
      <c r="J156" s="212">
        <f>ROUND(I156*H156,2)</f>
        <v>0</v>
      </c>
      <c r="K156" s="208" t="s">
        <v>146</v>
      </c>
      <c r="L156" s="46"/>
      <c r="M156" s="213" t="s">
        <v>19</v>
      </c>
      <c r="N156" s="214"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147</v>
      </c>
      <c r="AT156" s="217" t="s">
        <v>142</v>
      </c>
      <c r="AU156" s="217" t="s">
        <v>82</v>
      </c>
      <c r="AY156" s="19" t="s">
        <v>139</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147</v>
      </c>
      <c r="BM156" s="217" t="s">
        <v>214</v>
      </c>
    </row>
    <row r="157" s="2" customFormat="1">
      <c r="A157" s="40"/>
      <c r="B157" s="41"/>
      <c r="C157" s="42"/>
      <c r="D157" s="219" t="s">
        <v>148</v>
      </c>
      <c r="E157" s="42"/>
      <c r="F157" s="220" t="s">
        <v>213</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148</v>
      </c>
      <c r="AU157" s="19" t="s">
        <v>82</v>
      </c>
    </row>
    <row r="158" s="2" customFormat="1">
      <c r="A158" s="40"/>
      <c r="B158" s="41"/>
      <c r="C158" s="42"/>
      <c r="D158" s="219" t="s">
        <v>149</v>
      </c>
      <c r="E158" s="42"/>
      <c r="F158" s="224" t="s">
        <v>171</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149</v>
      </c>
      <c r="AU158" s="19" t="s">
        <v>82</v>
      </c>
    </row>
    <row r="159" s="2" customFormat="1" ht="24.15" customHeight="1">
      <c r="A159" s="40"/>
      <c r="B159" s="41"/>
      <c r="C159" s="206" t="s">
        <v>179</v>
      </c>
      <c r="D159" s="206" t="s">
        <v>142</v>
      </c>
      <c r="E159" s="207" t="s">
        <v>215</v>
      </c>
      <c r="F159" s="208" t="s">
        <v>216</v>
      </c>
      <c r="G159" s="209" t="s">
        <v>145</v>
      </c>
      <c r="H159" s="210">
        <v>1</v>
      </c>
      <c r="I159" s="211"/>
      <c r="J159" s="212">
        <f>ROUND(I159*H159,2)</f>
        <v>0</v>
      </c>
      <c r="K159" s="208" t="s">
        <v>146</v>
      </c>
      <c r="L159" s="46"/>
      <c r="M159" s="213" t="s">
        <v>19</v>
      </c>
      <c r="N159" s="214" t="s">
        <v>43</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147</v>
      </c>
      <c r="AT159" s="217" t="s">
        <v>142</v>
      </c>
      <c r="AU159" s="217" t="s">
        <v>82</v>
      </c>
      <c r="AY159" s="19" t="s">
        <v>139</v>
      </c>
      <c r="BE159" s="218">
        <f>IF(N159="základní",J159,0)</f>
        <v>0</v>
      </c>
      <c r="BF159" s="218">
        <f>IF(N159="snížená",J159,0)</f>
        <v>0</v>
      </c>
      <c r="BG159" s="218">
        <f>IF(N159="zákl. přenesená",J159,0)</f>
        <v>0</v>
      </c>
      <c r="BH159" s="218">
        <f>IF(N159="sníž. přenesená",J159,0)</f>
        <v>0</v>
      </c>
      <c r="BI159" s="218">
        <f>IF(N159="nulová",J159,0)</f>
        <v>0</v>
      </c>
      <c r="BJ159" s="19" t="s">
        <v>80</v>
      </c>
      <c r="BK159" s="218">
        <f>ROUND(I159*H159,2)</f>
        <v>0</v>
      </c>
      <c r="BL159" s="19" t="s">
        <v>147</v>
      </c>
      <c r="BM159" s="217" t="s">
        <v>217</v>
      </c>
    </row>
    <row r="160" s="2" customFormat="1">
      <c r="A160" s="40"/>
      <c r="B160" s="41"/>
      <c r="C160" s="42"/>
      <c r="D160" s="219" t="s">
        <v>148</v>
      </c>
      <c r="E160" s="42"/>
      <c r="F160" s="220" t="s">
        <v>216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148</v>
      </c>
      <c r="AU160" s="19" t="s">
        <v>82</v>
      </c>
    </row>
    <row r="161" s="2" customFormat="1">
      <c r="A161" s="40"/>
      <c r="B161" s="41"/>
      <c r="C161" s="42"/>
      <c r="D161" s="219" t="s">
        <v>149</v>
      </c>
      <c r="E161" s="42"/>
      <c r="F161" s="224" t="s">
        <v>218</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149</v>
      </c>
      <c r="AU161" s="19" t="s">
        <v>82</v>
      </c>
    </row>
    <row r="162" s="2" customFormat="1" ht="16.5" customHeight="1">
      <c r="A162" s="40"/>
      <c r="B162" s="41"/>
      <c r="C162" s="268" t="s">
        <v>8</v>
      </c>
      <c r="D162" s="268" t="s">
        <v>219</v>
      </c>
      <c r="E162" s="269" t="s">
        <v>220</v>
      </c>
      <c r="F162" s="270" t="s">
        <v>221</v>
      </c>
      <c r="G162" s="271" t="s">
        <v>145</v>
      </c>
      <c r="H162" s="272">
        <v>1</v>
      </c>
      <c r="I162" s="273"/>
      <c r="J162" s="274">
        <f>ROUND(I162*H162,2)</f>
        <v>0</v>
      </c>
      <c r="K162" s="270" t="s">
        <v>146</v>
      </c>
      <c r="L162" s="275"/>
      <c r="M162" s="276" t="s">
        <v>19</v>
      </c>
      <c r="N162" s="277"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166</v>
      </c>
      <c r="AT162" s="217" t="s">
        <v>219</v>
      </c>
      <c r="AU162" s="217" t="s">
        <v>82</v>
      </c>
      <c r="AY162" s="19" t="s">
        <v>139</v>
      </c>
      <c r="BE162" s="218">
        <f>IF(N162="základní",J162,0)</f>
        <v>0</v>
      </c>
      <c r="BF162" s="218">
        <f>IF(N162="snížená",J162,0)</f>
        <v>0</v>
      </c>
      <c r="BG162" s="218">
        <f>IF(N162="zákl. přenesená",J162,0)</f>
        <v>0</v>
      </c>
      <c r="BH162" s="218">
        <f>IF(N162="sníž. přenesená",J162,0)</f>
        <v>0</v>
      </c>
      <c r="BI162" s="218">
        <f>IF(N162="nulová",J162,0)</f>
        <v>0</v>
      </c>
      <c r="BJ162" s="19" t="s">
        <v>80</v>
      </c>
      <c r="BK162" s="218">
        <f>ROUND(I162*H162,2)</f>
        <v>0</v>
      </c>
      <c r="BL162" s="19" t="s">
        <v>147</v>
      </c>
      <c r="BM162" s="217" t="s">
        <v>222</v>
      </c>
    </row>
    <row r="163" s="2" customFormat="1">
      <c r="A163" s="40"/>
      <c r="B163" s="41"/>
      <c r="C163" s="42"/>
      <c r="D163" s="219" t="s">
        <v>148</v>
      </c>
      <c r="E163" s="42"/>
      <c r="F163" s="220" t="s">
        <v>221</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148</v>
      </c>
      <c r="AU163" s="19" t="s">
        <v>82</v>
      </c>
    </row>
    <row r="164" s="2" customFormat="1" ht="16.5" customHeight="1">
      <c r="A164" s="40"/>
      <c r="B164" s="41"/>
      <c r="C164" s="206" t="s">
        <v>183</v>
      </c>
      <c r="D164" s="206" t="s">
        <v>142</v>
      </c>
      <c r="E164" s="207" t="s">
        <v>223</v>
      </c>
      <c r="F164" s="208" t="s">
        <v>224</v>
      </c>
      <c r="G164" s="209" t="s">
        <v>145</v>
      </c>
      <c r="H164" s="210">
        <v>2</v>
      </c>
      <c r="I164" s="211"/>
      <c r="J164" s="212">
        <f>ROUND(I164*H164,2)</f>
        <v>0</v>
      </c>
      <c r="K164" s="208" t="s">
        <v>146</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147</v>
      </c>
      <c r="AT164" s="217" t="s">
        <v>142</v>
      </c>
      <c r="AU164" s="217" t="s">
        <v>82</v>
      </c>
      <c r="AY164" s="19" t="s">
        <v>139</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147</v>
      </c>
      <c r="BM164" s="217" t="s">
        <v>225</v>
      </c>
    </row>
    <row r="165" s="2" customFormat="1">
      <c r="A165" s="40"/>
      <c r="B165" s="41"/>
      <c r="C165" s="42"/>
      <c r="D165" s="219" t="s">
        <v>148</v>
      </c>
      <c r="E165" s="42"/>
      <c r="F165" s="220" t="s">
        <v>224</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148</v>
      </c>
      <c r="AU165" s="19" t="s">
        <v>82</v>
      </c>
    </row>
    <row r="166" s="2" customFormat="1">
      <c r="A166" s="40"/>
      <c r="B166" s="41"/>
      <c r="C166" s="42"/>
      <c r="D166" s="219" t="s">
        <v>149</v>
      </c>
      <c r="E166" s="42"/>
      <c r="F166" s="224" t="s">
        <v>226</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149</v>
      </c>
      <c r="AU166" s="19" t="s">
        <v>82</v>
      </c>
    </row>
    <row r="167" s="2" customFormat="1" ht="16.5" customHeight="1">
      <c r="A167" s="40"/>
      <c r="B167" s="41"/>
      <c r="C167" s="268" t="s">
        <v>227</v>
      </c>
      <c r="D167" s="268" t="s">
        <v>219</v>
      </c>
      <c r="E167" s="269" t="s">
        <v>228</v>
      </c>
      <c r="F167" s="270" t="s">
        <v>229</v>
      </c>
      <c r="G167" s="271" t="s">
        <v>145</v>
      </c>
      <c r="H167" s="272">
        <v>2</v>
      </c>
      <c r="I167" s="273"/>
      <c r="J167" s="274">
        <f>ROUND(I167*H167,2)</f>
        <v>0</v>
      </c>
      <c r="K167" s="270" t="s">
        <v>146</v>
      </c>
      <c r="L167" s="275"/>
      <c r="M167" s="276" t="s">
        <v>19</v>
      </c>
      <c r="N167" s="277"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166</v>
      </c>
      <c r="AT167" s="217" t="s">
        <v>219</v>
      </c>
      <c r="AU167" s="217" t="s">
        <v>82</v>
      </c>
      <c r="AY167" s="19" t="s">
        <v>139</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147</v>
      </c>
      <c r="BM167" s="217" t="s">
        <v>157</v>
      </c>
    </row>
    <row r="168" s="2" customFormat="1">
      <c r="A168" s="40"/>
      <c r="B168" s="41"/>
      <c r="C168" s="42"/>
      <c r="D168" s="219" t="s">
        <v>148</v>
      </c>
      <c r="E168" s="42"/>
      <c r="F168" s="220" t="s">
        <v>229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148</v>
      </c>
      <c r="AU168" s="19" t="s">
        <v>82</v>
      </c>
    </row>
    <row r="169" s="12" customFormat="1" ht="22.8" customHeight="1">
      <c r="A169" s="12"/>
      <c r="B169" s="190"/>
      <c r="C169" s="191"/>
      <c r="D169" s="192" t="s">
        <v>71</v>
      </c>
      <c r="E169" s="204" t="s">
        <v>185</v>
      </c>
      <c r="F169" s="204" t="s">
        <v>230</v>
      </c>
      <c r="G169" s="191"/>
      <c r="H169" s="191"/>
      <c r="I169" s="194"/>
      <c r="J169" s="205">
        <f>BK169</f>
        <v>0</v>
      </c>
      <c r="K169" s="191"/>
      <c r="L169" s="196"/>
      <c r="M169" s="197"/>
      <c r="N169" s="198"/>
      <c r="O169" s="198"/>
      <c r="P169" s="199">
        <f>SUM(P170:P208)</f>
        <v>0</v>
      </c>
      <c r="Q169" s="198"/>
      <c r="R169" s="199">
        <f>SUM(R170:R208)</f>
        <v>0</v>
      </c>
      <c r="S169" s="198"/>
      <c r="T169" s="200">
        <f>SUM(T170:T208)</f>
        <v>0</v>
      </c>
      <c r="U169" s="12"/>
      <c r="V169" s="12"/>
      <c r="W169" s="12"/>
      <c r="X169" s="12"/>
      <c r="Y169" s="12"/>
      <c r="Z169" s="12"/>
      <c r="AA169" s="12"/>
      <c r="AB169" s="12"/>
      <c r="AC169" s="12"/>
      <c r="AD169" s="12"/>
      <c r="AE169" s="12"/>
      <c r="AR169" s="201" t="s">
        <v>80</v>
      </c>
      <c r="AT169" s="202" t="s">
        <v>71</v>
      </c>
      <c r="AU169" s="202" t="s">
        <v>80</v>
      </c>
      <c r="AY169" s="201" t="s">
        <v>139</v>
      </c>
      <c r="BK169" s="203">
        <f>SUM(BK170:BK208)</f>
        <v>0</v>
      </c>
    </row>
    <row r="170" s="2" customFormat="1" ht="24.15" customHeight="1">
      <c r="A170" s="40"/>
      <c r="B170" s="41"/>
      <c r="C170" s="206" t="s">
        <v>188</v>
      </c>
      <c r="D170" s="206" t="s">
        <v>142</v>
      </c>
      <c r="E170" s="207" t="s">
        <v>231</v>
      </c>
      <c r="F170" s="208" t="s">
        <v>232</v>
      </c>
      <c r="G170" s="209" t="s">
        <v>153</v>
      </c>
      <c r="H170" s="210">
        <v>5.6299999999999999</v>
      </c>
      <c r="I170" s="211"/>
      <c r="J170" s="212">
        <f>ROUND(I170*H170,2)</f>
        <v>0</v>
      </c>
      <c r="K170" s="208" t="s">
        <v>146</v>
      </c>
      <c r="L170" s="46"/>
      <c r="M170" s="213" t="s">
        <v>19</v>
      </c>
      <c r="N170" s="214"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147</v>
      </c>
      <c r="AT170" s="217" t="s">
        <v>142</v>
      </c>
      <c r="AU170" s="217" t="s">
        <v>82</v>
      </c>
      <c r="AY170" s="19" t="s">
        <v>139</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147</v>
      </c>
      <c r="BM170" s="217" t="s">
        <v>233</v>
      </c>
    </row>
    <row r="171" s="2" customFormat="1">
      <c r="A171" s="40"/>
      <c r="B171" s="41"/>
      <c r="C171" s="42"/>
      <c r="D171" s="219" t="s">
        <v>148</v>
      </c>
      <c r="E171" s="42"/>
      <c r="F171" s="220" t="s">
        <v>232</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148</v>
      </c>
      <c r="AU171" s="19" t="s">
        <v>82</v>
      </c>
    </row>
    <row r="172" s="13" customFormat="1">
      <c r="A172" s="13"/>
      <c r="B172" s="225"/>
      <c r="C172" s="226"/>
      <c r="D172" s="219" t="s">
        <v>154</v>
      </c>
      <c r="E172" s="227" t="s">
        <v>19</v>
      </c>
      <c r="F172" s="228" t="s">
        <v>234</v>
      </c>
      <c r="G172" s="226"/>
      <c r="H172" s="229">
        <v>5.6299999999999999</v>
      </c>
      <c r="I172" s="230"/>
      <c r="J172" s="226"/>
      <c r="K172" s="226"/>
      <c r="L172" s="231"/>
      <c r="M172" s="232"/>
      <c r="N172" s="233"/>
      <c r="O172" s="233"/>
      <c r="P172" s="233"/>
      <c r="Q172" s="233"/>
      <c r="R172" s="233"/>
      <c r="S172" s="233"/>
      <c r="T172" s="234"/>
      <c r="U172" s="13"/>
      <c r="V172" s="13"/>
      <c r="W172" s="13"/>
      <c r="X172" s="13"/>
      <c r="Y172" s="13"/>
      <c r="Z172" s="13"/>
      <c r="AA172" s="13"/>
      <c r="AB172" s="13"/>
      <c r="AC172" s="13"/>
      <c r="AD172" s="13"/>
      <c r="AE172" s="13"/>
      <c r="AT172" s="235" t="s">
        <v>154</v>
      </c>
      <c r="AU172" s="235" t="s">
        <v>82</v>
      </c>
      <c r="AV172" s="13" t="s">
        <v>82</v>
      </c>
      <c r="AW172" s="13" t="s">
        <v>31</v>
      </c>
      <c r="AX172" s="13" t="s">
        <v>72</v>
      </c>
      <c r="AY172" s="235" t="s">
        <v>139</v>
      </c>
    </row>
    <row r="173" s="14" customFormat="1">
      <c r="A173" s="14"/>
      <c r="B173" s="236"/>
      <c r="C173" s="237"/>
      <c r="D173" s="219" t="s">
        <v>154</v>
      </c>
      <c r="E173" s="238" t="s">
        <v>19</v>
      </c>
      <c r="F173" s="239" t="s">
        <v>156</v>
      </c>
      <c r="G173" s="237"/>
      <c r="H173" s="240">
        <v>5.6299999999999999</v>
      </c>
      <c r="I173" s="241"/>
      <c r="J173" s="237"/>
      <c r="K173" s="237"/>
      <c r="L173" s="242"/>
      <c r="M173" s="243"/>
      <c r="N173" s="244"/>
      <c r="O173" s="244"/>
      <c r="P173" s="244"/>
      <c r="Q173" s="244"/>
      <c r="R173" s="244"/>
      <c r="S173" s="244"/>
      <c r="T173" s="245"/>
      <c r="U173" s="14"/>
      <c r="V173" s="14"/>
      <c r="W173" s="14"/>
      <c r="X173" s="14"/>
      <c r="Y173" s="14"/>
      <c r="Z173" s="14"/>
      <c r="AA173" s="14"/>
      <c r="AB173" s="14"/>
      <c r="AC173" s="14"/>
      <c r="AD173" s="14"/>
      <c r="AE173" s="14"/>
      <c r="AT173" s="246" t="s">
        <v>154</v>
      </c>
      <c r="AU173" s="246" t="s">
        <v>82</v>
      </c>
      <c r="AV173" s="14" t="s">
        <v>147</v>
      </c>
      <c r="AW173" s="14" t="s">
        <v>31</v>
      </c>
      <c r="AX173" s="14" t="s">
        <v>80</v>
      </c>
      <c r="AY173" s="246" t="s">
        <v>139</v>
      </c>
    </row>
    <row r="174" s="2" customFormat="1" ht="24.15" customHeight="1">
      <c r="A174" s="40"/>
      <c r="B174" s="41"/>
      <c r="C174" s="206" t="s">
        <v>235</v>
      </c>
      <c r="D174" s="206" t="s">
        <v>142</v>
      </c>
      <c r="E174" s="207" t="s">
        <v>236</v>
      </c>
      <c r="F174" s="208" t="s">
        <v>237</v>
      </c>
      <c r="G174" s="209" t="s">
        <v>153</v>
      </c>
      <c r="H174" s="210">
        <v>3.2850000000000001</v>
      </c>
      <c r="I174" s="211"/>
      <c r="J174" s="212">
        <f>ROUND(I174*H174,2)</f>
        <v>0</v>
      </c>
      <c r="K174" s="208" t="s">
        <v>146</v>
      </c>
      <c r="L174" s="46"/>
      <c r="M174" s="213" t="s">
        <v>19</v>
      </c>
      <c r="N174" s="214" t="s">
        <v>43</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147</v>
      </c>
      <c r="AT174" s="217" t="s">
        <v>142</v>
      </c>
      <c r="AU174" s="217" t="s">
        <v>82</v>
      </c>
      <c r="AY174" s="19" t="s">
        <v>139</v>
      </c>
      <c r="BE174" s="218">
        <f>IF(N174="základní",J174,0)</f>
        <v>0</v>
      </c>
      <c r="BF174" s="218">
        <f>IF(N174="snížená",J174,0)</f>
        <v>0</v>
      </c>
      <c r="BG174" s="218">
        <f>IF(N174="zákl. přenesená",J174,0)</f>
        <v>0</v>
      </c>
      <c r="BH174" s="218">
        <f>IF(N174="sníž. přenesená",J174,0)</f>
        <v>0</v>
      </c>
      <c r="BI174" s="218">
        <f>IF(N174="nulová",J174,0)</f>
        <v>0</v>
      </c>
      <c r="BJ174" s="19" t="s">
        <v>80</v>
      </c>
      <c r="BK174" s="218">
        <f>ROUND(I174*H174,2)</f>
        <v>0</v>
      </c>
      <c r="BL174" s="19" t="s">
        <v>147</v>
      </c>
      <c r="BM174" s="217" t="s">
        <v>238</v>
      </c>
    </row>
    <row r="175" s="2" customFormat="1">
      <c r="A175" s="40"/>
      <c r="B175" s="41"/>
      <c r="C175" s="42"/>
      <c r="D175" s="219" t="s">
        <v>148</v>
      </c>
      <c r="E175" s="42"/>
      <c r="F175" s="220" t="s">
        <v>237</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148</v>
      </c>
      <c r="AU175" s="19" t="s">
        <v>82</v>
      </c>
    </row>
    <row r="176" s="2" customFormat="1">
      <c r="A176" s="40"/>
      <c r="B176" s="41"/>
      <c r="C176" s="42"/>
      <c r="D176" s="219" t="s">
        <v>149</v>
      </c>
      <c r="E176" s="42"/>
      <c r="F176" s="224" t="s">
        <v>239</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149</v>
      </c>
      <c r="AU176" s="19" t="s">
        <v>82</v>
      </c>
    </row>
    <row r="177" s="13" customFormat="1">
      <c r="A177" s="13"/>
      <c r="B177" s="225"/>
      <c r="C177" s="226"/>
      <c r="D177" s="219" t="s">
        <v>154</v>
      </c>
      <c r="E177" s="227" t="s">
        <v>19</v>
      </c>
      <c r="F177" s="228" t="s">
        <v>240</v>
      </c>
      <c r="G177" s="226"/>
      <c r="H177" s="229">
        <v>3.2850000000000001</v>
      </c>
      <c r="I177" s="230"/>
      <c r="J177" s="226"/>
      <c r="K177" s="226"/>
      <c r="L177" s="231"/>
      <c r="M177" s="232"/>
      <c r="N177" s="233"/>
      <c r="O177" s="233"/>
      <c r="P177" s="233"/>
      <c r="Q177" s="233"/>
      <c r="R177" s="233"/>
      <c r="S177" s="233"/>
      <c r="T177" s="234"/>
      <c r="U177" s="13"/>
      <c r="V177" s="13"/>
      <c r="W177" s="13"/>
      <c r="X177" s="13"/>
      <c r="Y177" s="13"/>
      <c r="Z177" s="13"/>
      <c r="AA177" s="13"/>
      <c r="AB177" s="13"/>
      <c r="AC177" s="13"/>
      <c r="AD177" s="13"/>
      <c r="AE177" s="13"/>
      <c r="AT177" s="235" t="s">
        <v>154</v>
      </c>
      <c r="AU177" s="235" t="s">
        <v>82</v>
      </c>
      <c r="AV177" s="13" t="s">
        <v>82</v>
      </c>
      <c r="AW177" s="13" t="s">
        <v>31</v>
      </c>
      <c r="AX177" s="13" t="s">
        <v>72</v>
      </c>
      <c r="AY177" s="235" t="s">
        <v>139</v>
      </c>
    </row>
    <row r="178" s="14" customFormat="1">
      <c r="A178" s="14"/>
      <c r="B178" s="236"/>
      <c r="C178" s="237"/>
      <c r="D178" s="219" t="s">
        <v>154</v>
      </c>
      <c r="E178" s="238" t="s">
        <v>19</v>
      </c>
      <c r="F178" s="239" t="s">
        <v>156</v>
      </c>
      <c r="G178" s="237"/>
      <c r="H178" s="240">
        <v>3.2850000000000001</v>
      </c>
      <c r="I178" s="241"/>
      <c r="J178" s="237"/>
      <c r="K178" s="237"/>
      <c r="L178" s="242"/>
      <c r="M178" s="243"/>
      <c r="N178" s="244"/>
      <c r="O178" s="244"/>
      <c r="P178" s="244"/>
      <c r="Q178" s="244"/>
      <c r="R178" s="244"/>
      <c r="S178" s="244"/>
      <c r="T178" s="245"/>
      <c r="U178" s="14"/>
      <c r="V178" s="14"/>
      <c r="W178" s="14"/>
      <c r="X178" s="14"/>
      <c r="Y178" s="14"/>
      <c r="Z178" s="14"/>
      <c r="AA178" s="14"/>
      <c r="AB178" s="14"/>
      <c r="AC178" s="14"/>
      <c r="AD178" s="14"/>
      <c r="AE178" s="14"/>
      <c r="AT178" s="246" t="s">
        <v>154</v>
      </c>
      <c r="AU178" s="246" t="s">
        <v>82</v>
      </c>
      <c r="AV178" s="14" t="s">
        <v>147</v>
      </c>
      <c r="AW178" s="14" t="s">
        <v>31</v>
      </c>
      <c r="AX178" s="14" t="s">
        <v>80</v>
      </c>
      <c r="AY178" s="246" t="s">
        <v>139</v>
      </c>
    </row>
    <row r="179" s="2" customFormat="1" ht="24.15" customHeight="1">
      <c r="A179" s="40"/>
      <c r="B179" s="41"/>
      <c r="C179" s="206" t="s">
        <v>195</v>
      </c>
      <c r="D179" s="206" t="s">
        <v>142</v>
      </c>
      <c r="E179" s="207" t="s">
        <v>241</v>
      </c>
      <c r="F179" s="208" t="s">
        <v>242</v>
      </c>
      <c r="G179" s="209" t="s">
        <v>153</v>
      </c>
      <c r="H179" s="210">
        <v>4.7599999999999998</v>
      </c>
      <c r="I179" s="211"/>
      <c r="J179" s="212">
        <f>ROUND(I179*H179,2)</f>
        <v>0</v>
      </c>
      <c r="K179" s="208" t="s">
        <v>146</v>
      </c>
      <c r="L179" s="46"/>
      <c r="M179" s="213" t="s">
        <v>19</v>
      </c>
      <c r="N179" s="214" t="s">
        <v>43</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147</v>
      </c>
      <c r="AT179" s="217" t="s">
        <v>142</v>
      </c>
      <c r="AU179" s="217" t="s">
        <v>82</v>
      </c>
      <c r="AY179" s="19" t="s">
        <v>139</v>
      </c>
      <c r="BE179" s="218">
        <f>IF(N179="základní",J179,0)</f>
        <v>0</v>
      </c>
      <c r="BF179" s="218">
        <f>IF(N179="snížená",J179,0)</f>
        <v>0</v>
      </c>
      <c r="BG179" s="218">
        <f>IF(N179="zákl. přenesená",J179,0)</f>
        <v>0</v>
      </c>
      <c r="BH179" s="218">
        <f>IF(N179="sníž. přenesená",J179,0)</f>
        <v>0</v>
      </c>
      <c r="BI179" s="218">
        <f>IF(N179="nulová",J179,0)</f>
        <v>0</v>
      </c>
      <c r="BJ179" s="19" t="s">
        <v>80</v>
      </c>
      <c r="BK179" s="218">
        <f>ROUND(I179*H179,2)</f>
        <v>0</v>
      </c>
      <c r="BL179" s="19" t="s">
        <v>147</v>
      </c>
      <c r="BM179" s="217" t="s">
        <v>243</v>
      </c>
    </row>
    <row r="180" s="2" customFormat="1">
      <c r="A180" s="40"/>
      <c r="B180" s="41"/>
      <c r="C180" s="42"/>
      <c r="D180" s="219" t="s">
        <v>148</v>
      </c>
      <c r="E180" s="42"/>
      <c r="F180" s="220" t="s">
        <v>242</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148</v>
      </c>
      <c r="AU180" s="19" t="s">
        <v>82</v>
      </c>
    </row>
    <row r="181" s="2" customFormat="1">
      <c r="A181" s="40"/>
      <c r="B181" s="41"/>
      <c r="C181" s="42"/>
      <c r="D181" s="219" t="s">
        <v>149</v>
      </c>
      <c r="E181" s="42"/>
      <c r="F181" s="224" t="s">
        <v>239</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149</v>
      </c>
      <c r="AU181" s="19" t="s">
        <v>82</v>
      </c>
    </row>
    <row r="182" s="13" customFormat="1">
      <c r="A182" s="13"/>
      <c r="B182" s="225"/>
      <c r="C182" s="226"/>
      <c r="D182" s="219" t="s">
        <v>154</v>
      </c>
      <c r="E182" s="227" t="s">
        <v>19</v>
      </c>
      <c r="F182" s="228" t="s">
        <v>244</v>
      </c>
      <c r="G182" s="226"/>
      <c r="H182" s="229">
        <v>4.7599999999999998</v>
      </c>
      <c r="I182" s="230"/>
      <c r="J182" s="226"/>
      <c r="K182" s="226"/>
      <c r="L182" s="231"/>
      <c r="M182" s="232"/>
      <c r="N182" s="233"/>
      <c r="O182" s="233"/>
      <c r="P182" s="233"/>
      <c r="Q182" s="233"/>
      <c r="R182" s="233"/>
      <c r="S182" s="233"/>
      <c r="T182" s="234"/>
      <c r="U182" s="13"/>
      <c r="V182" s="13"/>
      <c r="W182" s="13"/>
      <c r="X182" s="13"/>
      <c r="Y182" s="13"/>
      <c r="Z182" s="13"/>
      <c r="AA182" s="13"/>
      <c r="AB182" s="13"/>
      <c r="AC182" s="13"/>
      <c r="AD182" s="13"/>
      <c r="AE182" s="13"/>
      <c r="AT182" s="235" t="s">
        <v>154</v>
      </c>
      <c r="AU182" s="235" t="s">
        <v>82</v>
      </c>
      <c r="AV182" s="13" t="s">
        <v>82</v>
      </c>
      <c r="AW182" s="13" t="s">
        <v>31</v>
      </c>
      <c r="AX182" s="13" t="s">
        <v>72</v>
      </c>
      <c r="AY182" s="235" t="s">
        <v>139</v>
      </c>
    </row>
    <row r="183" s="14" customFormat="1">
      <c r="A183" s="14"/>
      <c r="B183" s="236"/>
      <c r="C183" s="237"/>
      <c r="D183" s="219" t="s">
        <v>154</v>
      </c>
      <c r="E183" s="238" t="s">
        <v>19</v>
      </c>
      <c r="F183" s="239" t="s">
        <v>156</v>
      </c>
      <c r="G183" s="237"/>
      <c r="H183" s="240">
        <v>4.7599999999999998</v>
      </c>
      <c r="I183" s="241"/>
      <c r="J183" s="237"/>
      <c r="K183" s="237"/>
      <c r="L183" s="242"/>
      <c r="M183" s="243"/>
      <c r="N183" s="244"/>
      <c r="O183" s="244"/>
      <c r="P183" s="244"/>
      <c r="Q183" s="244"/>
      <c r="R183" s="244"/>
      <c r="S183" s="244"/>
      <c r="T183" s="245"/>
      <c r="U183" s="14"/>
      <c r="V183" s="14"/>
      <c r="W183" s="14"/>
      <c r="X183" s="14"/>
      <c r="Y183" s="14"/>
      <c r="Z183" s="14"/>
      <c r="AA183" s="14"/>
      <c r="AB183" s="14"/>
      <c r="AC183" s="14"/>
      <c r="AD183" s="14"/>
      <c r="AE183" s="14"/>
      <c r="AT183" s="246" t="s">
        <v>154</v>
      </c>
      <c r="AU183" s="246" t="s">
        <v>82</v>
      </c>
      <c r="AV183" s="14" t="s">
        <v>147</v>
      </c>
      <c r="AW183" s="14" t="s">
        <v>31</v>
      </c>
      <c r="AX183" s="14" t="s">
        <v>80</v>
      </c>
      <c r="AY183" s="246" t="s">
        <v>139</v>
      </c>
    </row>
    <row r="184" s="2" customFormat="1" ht="24.15" customHeight="1">
      <c r="A184" s="40"/>
      <c r="B184" s="41"/>
      <c r="C184" s="206" t="s">
        <v>7</v>
      </c>
      <c r="D184" s="206" t="s">
        <v>142</v>
      </c>
      <c r="E184" s="207" t="s">
        <v>245</v>
      </c>
      <c r="F184" s="208" t="s">
        <v>246</v>
      </c>
      <c r="G184" s="209" t="s">
        <v>145</v>
      </c>
      <c r="H184" s="210">
        <v>2</v>
      </c>
      <c r="I184" s="211"/>
      <c r="J184" s="212">
        <f>ROUND(I184*H184,2)</f>
        <v>0</v>
      </c>
      <c r="K184" s="208" t="s">
        <v>146</v>
      </c>
      <c r="L184" s="46"/>
      <c r="M184" s="213" t="s">
        <v>19</v>
      </c>
      <c r="N184" s="214" t="s">
        <v>43</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147</v>
      </c>
      <c r="AT184" s="217" t="s">
        <v>142</v>
      </c>
      <c r="AU184" s="217" t="s">
        <v>82</v>
      </c>
      <c r="AY184" s="19" t="s">
        <v>139</v>
      </c>
      <c r="BE184" s="218">
        <f>IF(N184="základní",J184,0)</f>
        <v>0</v>
      </c>
      <c r="BF184" s="218">
        <f>IF(N184="snížená",J184,0)</f>
        <v>0</v>
      </c>
      <c r="BG184" s="218">
        <f>IF(N184="zákl. přenesená",J184,0)</f>
        <v>0</v>
      </c>
      <c r="BH184" s="218">
        <f>IF(N184="sníž. přenesená",J184,0)</f>
        <v>0</v>
      </c>
      <c r="BI184" s="218">
        <f>IF(N184="nulová",J184,0)</f>
        <v>0</v>
      </c>
      <c r="BJ184" s="19" t="s">
        <v>80</v>
      </c>
      <c r="BK184" s="218">
        <f>ROUND(I184*H184,2)</f>
        <v>0</v>
      </c>
      <c r="BL184" s="19" t="s">
        <v>147</v>
      </c>
      <c r="BM184" s="217" t="s">
        <v>247</v>
      </c>
    </row>
    <row r="185" s="2" customFormat="1">
      <c r="A185" s="40"/>
      <c r="B185" s="41"/>
      <c r="C185" s="42"/>
      <c r="D185" s="219" t="s">
        <v>148</v>
      </c>
      <c r="E185" s="42"/>
      <c r="F185" s="220" t="s">
        <v>246</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148</v>
      </c>
      <c r="AU185" s="19" t="s">
        <v>82</v>
      </c>
    </row>
    <row r="186" s="2" customFormat="1" ht="21.75" customHeight="1">
      <c r="A186" s="40"/>
      <c r="B186" s="41"/>
      <c r="C186" s="206" t="s">
        <v>199</v>
      </c>
      <c r="D186" s="206" t="s">
        <v>142</v>
      </c>
      <c r="E186" s="207" t="s">
        <v>248</v>
      </c>
      <c r="F186" s="208" t="s">
        <v>249</v>
      </c>
      <c r="G186" s="209" t="s">
        <v>153</v>
      </c>
      <c r="H186" s="210">
        <v>114.91</v>
      </c>
      <c r="I186" s="211"/>
      <c r="J186" s="212">
        <f>ROUND(I186*H186,2)</f>
        <v>0</v>
      </c>
      <c r="K186" s="208" t="s">
        <v>146</v>
      </c>
      <c r="L186" s="46"/>
      <c r="M186" s="213" t="s">
        <v>19</v>
      </c>
      <c r="N186" s="214" t="s">
        <v>43</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147</v>
      </c>
      <c r="AT186" s="217" t="s">
        <v>142</v>
      </c>
      <c r="AU186" s="217" t="s">
        <v>82</v>
      </c>
      <c r="AY186" s="19" t="s">
        <v>139</v>
      </c>
      <c r="BE186" s="218">
        <f>IF(N186="základní",J186,0)</f>
        <v>0</v>
      </c>
      <c r="BF186" s="218">
        <f>IF(N186="snížená",J186,0)</f>
        <v>0</v>
      </c>
      <c r="BG186" s="218">
        <f>IF(N186="zákl. přenesená",J186,0)</f>
        <v>0</v>
      </c>
      <c r="BH186" s="218">
        <f>IF(N186="sníž. přenesená",J186,0)</f>
        <v>0</v>
      </c>
      <c r="BI186" s="218">
        <f>IF(N186="nulová",J186,0)</f>
        <v>0</v>
      </c>
      <c r="BJ186" s="19" t="s">
        <v>80</v>
      </c>
      <c r="BK186" s="218">
        <f>ROUND(I186*H186,2)</f>
        <v>0</v>
      </c>
      <c r="BL186" s="19" t="s">
        <v>147</v>
      </c>
      <c r="BM186" s="217" t="s">
        <v>250</v>
      </c>
    </row>
    <row r="187" s="2" customFormat="1">
      <c r="A187" s="40"/>
      <c r="B187" s="41"/>
      <c r="C187" s="42"/>
      <c r="D187" s="219" t="s">
        <v>148</v>
      </c>
      <c r="E187" s="42"/>
      <c r="F187" s="220" t="s">
        <v>249</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148</v>
      </c>
      <c r="AU187" s="19" t="s">
        <v>82</v>
      </c>
    </row>
    <row r="188" s="2" customFormat="1">
      <c r="A188" s="40"/>
      <c r="B188" s="41"/>
      <c r="C188" s="42"/>
      <c r="D188" s="219" t="s">
        <v>149</v>
      </c>
      <c r="E188" s="42"/>
      <c r="F188" s="224" t="s">
        <v>251</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149</v>
      </c>
      <c r="AU188" s="19" t="s">
        <v>82</v>
      </c>
    </row>
    <row r="189" s="2" customFormat="1" ht="24.15" customHeight="1">
      <c r="A189" s="40"/>
      <c r="B189" s="41"/>
      <c r="C189" s="206" t="s">
        <v>252</v>
      </c>
      <c r="D189" s="206" t="s">
        <v>142</v>
      </c>
      <c r="E189" s="207" t="s">
        <v>253</v>
      </c>
      <c r="F189" s="208" t="s">
        <v>254</v>
      </c>
      <c r="G189" s="209" t="s">
        <v>153</v>
      </c>
      <c r="H189" s="210">
        <v>114.91</v>
      </c>
      <c r="I189" s="211"/>
      <c r="J189" s="212">
        <f>ROUND(I189*H189,2)</f>
        <v>0</v>
      </c>
      <c r="K189" s="208" t="s">
        <v>146</v>
      </c>
      <c r="L189" s="46"/>
      <c r="M189" s="213" t="s">
        <v>19</v>
      </c>
      <c r="N189" s="214" t="s">
        <v>43</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147</v>
      </c>
      <c r="AT189" s="217" t="s">
        <v>142</v>
      </c>
      <c r="AU189" s="217" t="s">
        <v>82</v>
      </c>
      <c r="AY189" s="19" t="s">
        <v>139</v>
      </c>
      <c r="BE189" s="218">
        <f>IF(N189="základní",J189,0)</f>
        <v>0</v>
      </c>
      <c r="BF189" s="218">
        <f>IF(N189="snížená",J189,0)</f>
        <v>0</v>
      </c>
      <c r="BG189" s="218">
        <f>IF(N189="zákl. přenesená",J189,0)</f>
        <v>0</v>
      </c>
      <c r="BH189" s="218">
        <f>IF(N189="sníž. přenesená",J189,0)</f>
        <v>0</v>
      </c>
      <c r="BI189" s="218">
        <f>IF(N189="nulová",J189,0)</f>
        <v>0</v>
      </c>
      <c r="BJ189" s="19" t="s">
        <v>80</v>
      </c>
      <c r="BK189" s="218">
        <f>ROUND(I189*H189,2)</f>
        <v>0</v>
      </c>
      <c r="BL189" s="19" t="s">
        <v>147</v>
      </c>
      <c r="BM189" s="217" t="s">
        <v>255</v>
      </c>
    </row>
    <row r="190" s="2" customFormat="1">
      <c r="A190" s="40"/>
      <c r="B190" s="41"/>
      <c r="C190" s="42"/>
      <c r="D190" s="219" t="s">
        <v>148</v>
      </c>
      <c r="E190" s="42"/>
      <c r="F190" s="220" t="s">
        <v>254</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148</v>
      </c>
      <c r="AU190" s="19" t="s">
        <v>82</v>
      </c>
    </row>
    <row r="191" s="2" customFormat="1">
      <c r="A191" s="40"/>
      <c r="B191" s="41"/>
      <c r="C191" s="42"/>
      <c r="D191" s="219" t="s">
        <v>149</v>
      </c>
      <c r="E191" s="42"/>
      <c r="F191" s="224" t="s">
        <v>256</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149</v>
      </c>
      <c r="AU191" s="19" t="s">
        <v>82</v>
      </c>
    </row>
    <row r="192" s="2" customFormat="1" ht="24.15" customHeight="1">
      <c r="A192" s="40"/>
      <c r="B192" s="41"/>
      <c r="C192" s="206" t="s">
        <v>202</v>
      </c>
      <c r="D192" s="206" t="s">
        <v>142</v>
      </c>
      <c r="E192" s="207" t="s">
        <v>257</v>
      </c>
      <c r="F192" s="208" t="s">
        <v>258</v>
      </c>
      <c r="G192" s="209" t="s">
        <v>153</v>
      </c>
      <c r="H192" s="210">
        <v>114.91</v>
      </c>
      <c r="I192" s="211"/>
      <c r="J192" s="212">
        <f>ROUND(I192*H192,2)</f>
        <v>0</v>
      </c>
      <c r="K192" s="208" t="s">
        <v>146</v>
      </c>
      <c r="L192" s="46"/>
      <c r="M192" s="213" t="s">
        <v>19</v>
      </c>
      <c r="N192" s="214" t="s">
        <v>43</v>
      </c>
      <c r="O192" s="86"/>
      <c r="P192" s="215">
        <f>O192*H192</f>
        <v>0</v>
      </c>
      <c r="Q192" s="215">
        <v>0</v>
      </c>
      <c r="R192" s="215">
        <f>Q192*H192</f>
        <v>0</v>
      </c>
      <c r="S192" s="215">
        <v>0</v>
      </c>
      <c r="T192" s="216">
        <f>S192*H192</f>
        <v>0</v>
      </c>
      <c r="U192" s="40"/>
      <c r="V192" s="40"/>
      <c r="W192" s="40"/>
      <c r="X192" s="40"/>
      <c r="Y192" s="40"/>
      <c r="Z192" s="40"/>
      <c r="AA192" s="40"/>
      <c r="AB192" s="40"/>
      <c r="AC192" s="40"/>
      <c r="AD192" s="40"/>
      <c r="AE192" s="40"/>
      <c r="AR192" s="217" t="s">
        <v>147</v>
      </c>
      <c r="AT192" s="217" t="s">
        <v>142</v>
      </c>
      <c r="AU192" s="217" t="s">
        <v>82</v>
      </c>
      <c r="AY192" s="19" t="s">
        <v>139</v>
      </c>
      <c r="BE192" s="218">
        <f>IF(N192="základní",J192,0)</f>
        <v>0</v>
      </c>
      <c r="BF192" s="218">
        <f>IF(N192="snížená",J192,0)</f>
        <v>0</v>
      </c>
      <c r="BG192" s="218">
        <f>IF(N192="zákl. přenesená",J192,0)</f>
        <v>0</v>
      </c>
      <c r="BH192" s="218">
        <f>IF(N192="sníž. přenesená",J192,0)</f>
        <v>0</v>
      </c>
      <c r="BI192" s="218">
        <f>IF(N192="nulová",J192,0)</f>
        <v>0</v>
      </c>
      <c r="BJ192" s="19" t="s">
        <v>80</v>
      </c>
      <c r="BK192" s="218">
        <f>ROUND(I192*H192,2)</f>
        <v>0</v>
      </c>
      <c r="BL192" s="19" t="s">
        <v>147</v>
      </c>
      <c r="BM192" s="217" t="s">
        <v>259</v>
      </c>
    </row>
    <row r="193" s="2" customFormat="1">
      <c r="A193" s="40"/>
      <c r="B193" s="41"/>
      <c r="C193" s="42"/>
      <c r="D193" s="219" t="s">
        <v>148</v>
      </c>
      <c r="E193" s="42"/>
      <c r="F193" s="220" t="s">
        <v>258</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148</v>
      </c>
      <c r="AU193" s="19" t="s">
        <v>82</v>
      </c>
    </row>
    <row r="194" s="2" customFormat="1">
      <c r="A194" s="40"/>
      <c r="B194" s="41"/>
      <c r="C194" s="42"/>
      <c r="D194" s="219" t="s">
        <v>149</v>
      </c>
      <c r="E194" s="42"/>
      <c r="F194" s="224" t="s">
        <v>260</v>
      </c>
      <c r="G194" s="42"/>
      <c r="H194" s="42"/>
      <c r="I194" s="221"/>
      <c r="J194" s="42"/>
      <c r="K194" s="42"/>
      <c r="L194" s="46"/>
      <c r="M194" s="222"/>
      <c r="N194" s="223"/>
      <c r="O194" s="86"/>
      <c r="P194" s="86"/>
      <c r="Q194" s="86"/>
      <c r="R194" s="86"/>
      <c r="S194" s="86"/>
      <c r="T194" s="87"/>
      <c r="U194" s="40"/>
      <c r="V194" s="40"/>
      <c r="W194" s="40"/>
      <c r="X194" s="40"/>
      <c r="Y194" s="40"/>
      <c r="Z194" s="40"/>
      <c r="AA194" s="40"/>
      <c r="AB194" s="40"/>
      <c r="AC194" s="40"/>
      <c r="AD194" s="40"/>
      <c r="AE194" s="40"/>
      <c r="AT194" s="19" t="s">
        <v>149</v>
      </c>
      <c r="AU194" s="19" t="s">
        <v>82</v>
      </c>
    </row>
    <row r="195" s="2" customFormat="1" ht="24.15" customHeight="1">
      <c r="A195" s="40"/>
      <c r="B195" s="41"/>
      <c r="C195" s="206" t="s">
        <v>261</v>
      </c>
      <c r="D195" s="206" t="s">
        <v>142</v>
      </c>
      <c r="E195" s="207" t="s">
        <v>262</v>
      </c>
      <c r="F195" s="208" t="s">
        <v>263</v>
      </c>
      <c r="G195" s="209" t="s">
        <v>153</v>
      </c>
      <c r="H195" s="210">
        <v>143.874</v>
      </c>
      <c r="I195" s="211"/>
      <c r="J195" s="212">
        <f>ROUND(I195*H195,2)</f>
        <v>0</v>
      </c>
      <c r="K195" s="208" t="s">
        <v>146</v>
      </c>
      <c r="L195" s="46"/>
      <c r="M195" s="213" t="s">
        <v>19</v>
      </c>
      <c r="N195" s="214" t="s">
        <v>43</v>
      </c>
      <c r="O195" s="86"/>
      <c r="P195" s="215">
        <f>O195*H195</f>
        <v>0</v>
      </c>
      <c r="Q195" s="215">
        <v>0</v>
      </c>
      <c r="R195" s="215">
        <f>Q195*H195</f>
        <v>0</v>
      </c>
      <c r="S195" s="215">
        <v>0</v>
      </c>
      <c r="T195" s="216">
        <f>S195*H195</f>
        <v>0</v>
      </c>
      <c r="U195" s="40"/>
      <c r="V195" s="40"/>
      <c r="W195" s="40"/>
      <c r="X195" s="40"/>
      <c r="Y195" s="40"/>
      <c r="Z195" s="40"/>
      <c r="AA195" s="40"/>
      <c r="AB195" s="40"/>
      <c r="AC195" s="40"/>
      <c r="AD195" s="40"/>
      <c r="AE195" s="40"/>
      <c r="AR195" s="217" t="s">
        <v>147</v>
      </c>
      <c r="AT195" s="217" t="s">
        <v>142</v>
      </c>
      <c r="AU195" s="217" t="s">
        <v>82</v>
      </c>
      <c r="AY195" s="19" t="s">
        <v>139</v>
      </c>
      <c r="BE195" s="218">
        <f>IF(N195="základní",J195,0)</f>
        <v>0</v>
      </c>
      <c r="BF195" s="218">
        <f>IF(N195="snížená",J195,0)</f>
        <v>0</v>
      </c>
      <c r="BG195" s="218">
        <f>IF(N195="zákl. přenesená",J195,0)</f>
        <v>0</v>
      </c>
      <c r="BH195" s="218">
        <f>IF(N195="sníž. přenesená",J195,0)</f>
        <v>0</v>
      </c>
      <c r="BI195" s="218">
        <f>IF(N195="nulová",J195,0)</f>
        <v>0</v>
      </c>
      <c r="BJ195" s="19" t="s">
        <v>80</v>
      </c>
      <c r="BK195" s="218">
        <f>ROUND(I195*H195,2)</f>
        <v>0</v>
      </c>
      <c r="BL195" s="19" t="s">
        <v>147</v>
      </c>
      <c r="BM195" s="217" t="s">
        <v>264</v>
      </c>
    </row>
    <row r="196" s="2" customFormat="1">
      <c r="A196" s="40"/>
      <c r="B196" s="41"/>
      <c r="C196" s="42"/>
      <c r="D196" s="219" t="s">
        <v>148</v>
      </c>
      <c r="E196" s="42"/>
      <c r="F196" s="220" t="s">
        <v>263</v>
      </c>
      <c r="G196" s="42"/>
      <c r="H196" s="42"/>
      <c r="I196" s="221"/>
      <c r="J196" s="42"/>
      <c r="K196" s="42"/>
      <c r="L196" s="46"/>
      <c r="M196" s="222"/>
      <c r="N196" s="223"/>
      <c r="O196" s="86"/>
      <c r="P196" s="86"/>
      <c r="Q196" s="86"/>
      <c r="R196" s="86"/>
      <c r="S196" s="86"/>
      <c r="T196" s="87"/>
      <c r="U196" s="40"/>
      <c r="V196" s="40"/>
      <c r="W196" s="40"/>
      <c r="X196" s="40"/>
      <c r="Y196" s="40"/>
      <c r="Z196" s="40"/>
      <c r="AA196" s="40"/>
      <c r="AB196" s="40"/>
      <c r="AC196" s="40"/>
      <c r="AD196" s="40"/>
      <c r="AE196" s="40"/>
      <c r="AT196" s="19" t="s">
        <v>148</v>
      </c>
      <c r="AU196" s="19" t="s">
        <v>82</v>
      </c>
    </row>
    <row r="197" s="2" customFormat="1">
      <c r="A197" s="40"/>
      <c r="B197" s="41"/>
      <c r="C197" s="42"/>
      <c r="D197" s="219" t="s">
        <v>149</v>
      </c>
      <c r="E197" s="42"/>
      <c r="F197" s="224" t="s">
        <v>251</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149</v>
      </c>
      <c r="AU197" s="19" t="s">
        <v>82</v>
      </c>
    </row>
    <row r="198" s="2" customFormat="1" ht="21.75" customHeight="1">
      <c r="A198" s="40"/>
      <c r="B198" s="41"/>
      <c r="C198" s="206" t="s">
        <v>214</v>
      </c>
      <c r="D198" s="206" t="s">
        <v>142</v>
      </c>
      <c r="E198" s="207" t="s">
        <v>265</v>
      </c>
      <c r="F198" s="208" t="s">
        <v>266</v>
      </c>
      <c r="G198" s="209" t="s">
        <v>153</v>
      </c>
      <c r="H198" s="210">
        <v>258.78399999999999</v>
      </c>
      <c r="I198" s="211"/>
      <c r="J198" s="212">
        <f>ROUND(I198*H198,2)</f>
        <v>0</v>
      </c>
      <c r="K198" s="208" t="s">
        <v>146</v>
      </c>
      <c r="L198" s="46"/>
      <c r="M198" s="213" t="s">
        <v>19</v>
      </c>
      <c r="N198" s="214" t="s">
        <v>43</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147</v>
      </c>
      <c r="AT198" s="217" t="s">
        <v>142</v>
      </c>
      <c r="AU198" s="217" t="s">
        <v>82</v>
      </c>
      <c r="AY198" s="19" t="s">
        <v>139</v>
      </c>
      <c r="BE198" s="218">
        <f>IF(N198="základní",J198,0)</f>
        <v>0</v>
      </c>
      <c r="BF198" s="218">
        <f>IF(N198="snížená",J198,0)</f>
        <v>0</v>
      </c>
      <c r="BG198" s="218">
        <f>IF(N198="zákl. přenesená",J198,0)</f>
        <v>0</v>
      </c>
      <c r="BH198" s="218">
        <f>IF(N198="sníž. přenesená",J198,0)</f>
        <v>0</v>
      </c>
      <c r="BI198" s="218">
        <f>IF(N198="nulová",J198,0)</f>
        <v>0</v>
      </c>
      <c r="BJ198" s="19" t="s">
        <v>80</v>
      </c>
      <c r="BK198" s="218">
        <f>ROUND(I198*H198,2)</f>
        <v>0</v>
      </c>
      <c r="BL198" s="19" t="s">
        <v>147</v>
      </c>
      <c r="BM198" s="217" t="s">
        <v>267</v>
      </c>
    </row>
    <row r="199" s="2" customFormat="1">
      <c r="A199" s="40"/>
      <c r="B199" s="41"/>
      <c r="C199" s="42"/>
      <c r="D199" s="219" t="s">
        <v>148</v>
      </c>
      <c r="E199" s="42"/>
      <c r="F199" s="220" t="s">
        <v>266</v>
      </c>
      <c r="G199" s="42"/>
      <c r="H199" s="42"/>
      <c r="I199" s="221"/>
      <c r="J199" s="42"/>
      <c r="K199" s="42"/>
      <c r="L199" s="46"/>
      <c r="M199" s="222"/>
      <c r="N199" s="223"/>
      <c r="O199" s="86"/>
      <c r="P199" s="86"/>
      <c r="Q199" s="86"/>
      <c r="R199" s="86"/>
      <c r="S199" s="86"/>
      <c r="T199" s="87"/>
      <c r="U199" s="40"/>
      <c r="V199" s="40"/>
      <c r="W199" s="40"/>
      <c r="X199" s="40"/>
      <c r="Y199" s="40"/>
      <c r="Z199" s="40"/>
      <c r="AA199" s="40"/>
      <c r="AB199" s="40"/>
      <c r="AC199" s="40"/>
      <c r="AD199" s="40"/>
      <c r="AE199" s="40"/>
      <c r="AT199" s="19" t="s">
        <v>148</v>
      </c>
      <c r="AU199" s="19" t="s">
        <v>82</v>
      </c>
    </row>
    <row r="200" s="13" customFormat="1">
      <c r="A200" s="13"/>
      <c r="B200" s="225"/>
      <c r="C200" s="226"/>
      <c r="D200" s="219" t="s">
        <v>154</v>
      </c>
      <c r="E200" s="227" t="s">
        <v>19</v>
      </c>
      <c r="F200" s="228" t="s">
        <v>268</v>
      </c>
      <c r="G200" s="226"/>
      <c r="H200" s="229">
        <v>114.91</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154</v>
      </c>
      <c r="AU200" s="235" t="s">
        <v>82</v>
      </c>
      <c r="AV200" s="13" t="s">
        <v>82</v>
      </c>
      <c r="AW200" s="13" t="s">
        <v>31</v>
      </c>
      <c r="AX200" s="13" t="s">
        <v>72</v>
      </c>
      <c r="AY200" s="235" t="s">
        <v>139</v>
      </c>
    </row>
    <row r="201" s="13" customFormat="1">
      <c r="A201" s="13"/>
      <c r="B201" s="225"/>
      <c r="C201" s="226"/>
      <c r="D201" s="219" t="s">
        <v>154</v>
      </c>
      <c r="E201" s="227" t="s">
        <v>19</v>
      </c>
      <c r="F201" s="228" t="s">
        <v>269</v>
      </c>
      <c r="G201" s="226"/>
      <c r="H201" s="229">
        <v>143.874</v>
      </c>
      <c r="I201" s="230"/>
      <c r="J201" s="226"/>
      <c r="K201" s="226"/>
      <c r="L201" s="231"/>
      <c r="M201" s="232"/>
      <c r="N201" s="233"/>
      <c r="O201" s="233"/>
      <c r="P201" s="233"/>
      <c r="Q201" s="233"/>
      <c r="R201" s="233"/>
      <c r="S201" s="233"/>
      <c r="T201" s="234"/>
      <c r="U201" s="13"/>
      <c r="V201" s="13"/>
      <c r="W201" s="13"/>
      <c r="X201" s="13"/>
      <c r="Y201" s="13"/>
      <c r="Z201" s="13"/>
      <c r="AA201" s="13"/>
      <c r="AB201" s="13"/>
      <c r="AC201" s="13"/>
      <c r="AD201" s="13"/>
      <c r="AE201" s="13"/>
      <c r="AT201" s="235" t="s">
        <v>154</v>
      </c>
      <c r="AU201" s="235" t="s">
        <v>82</v>
      </c>
      <c r="AV201" s="13" t="s">
        <v>82</v>
      </c>
      <c r="AW201" s="13" t="s">
        <v>31</v>
      </c>
      <c r="AX201" s="13" t="s">
        <v>72</v>
      </c>
      <c r="AY201" s="235" t="s">
        <v>139</v>
      </c>
    </row>
    <row r="202" s="14" customFormat="1">
      <c r="A202" s="14"/>
      <c r="B202" s="236"/>
      <c r="C202" s="237"/>
      <c r="D202" s="219" t="s">
        <v>154</v>
      </c>
      <c r="E202" s="238" t="s">
        <v>19</v>
      </c>
      <c r="F202" s="239" t="s">
        <v>156</v>
      </c>
      <c r="G202" s="237"/>
      <c r="H202" s="240">
        <v>258.78399999999999</v>
      </c>
      <c r="I202" s="241"/>
      <c r="J202" s="237"/>
      <c r="K202" s="237"/>
      <c r="L202" s="242"/>
      <c r="M202" s="243"/>
      <c r="N202" s="244"/>
      <c r="O202" s="244"/>
      <c r="P202" s="244"/>
      <c r="Q202" s="244"/>
      <c r="R202" s="244"/>
      <c r="S202" s="244"/>
      <c r="T202" s="245"/>
      <c r="U202" s="14"/>
      <c r="V202" s="14"/>
      <c r="W202" s="14"/>
      <c r="X202" s="14"/>
      <c r="Y202" s="14"/>
      <c r="Z202" s="14"/>
      <c r="AA202" s="14"/>
      <c r="AB202" s="14"/>
      <c r="AC202" s="14"/>
      <c r="AD202" s="14"/>
      <c r="AE202" s="14"/>
      <c r="AT202" s="246" t="s">
        <v>154</v>
      </c>
      <c r="AU202" s="246" t="s">
        <v>82</v>
      </c>
      <c r="AV202" s="14" t="s">
        <v>147</v>
      </c>
      <c r="AW202" s="14" t="s">
        <v>31</v>
      </c>
      <c r="AX202" s="14" t="s">
        <v>80</v>
      </c>
      <c r="AY202" s="246" t="s">
        <v>139</v>
      </c>
    </row>
    <row r="203" s="2" customFormat="1" ht="24.15" customHeight="1">
      <c r="A203" s="40"/>
      <c r="B203" s="41"/>
      <c r="C203" s="206" t="s">
        <v>270</v>
      </c>
      <c r="D203" s="206" t="s">
        <v>142</v>
      </c>
      <c r="E203" s="207" t="s">
        <v>271</v>
      </c>
      <c r="F203" s="208" t="s">
        <v>272</v>
      </c>
      <c r="G203" s="209" t="s">
        <v>153</v>
      </c>
      <c r="H203" s="210">
        <v>34.640000000000001</v>
      </c>
      <c r="I203" s="211"/>
      <c r="J203" s="212">
        <f>ROUND(I203*H203,2)</f>
        <v>0</v>
      </c>
      <c r="K203" s="208" t="s">
        <v>146</v>
      </c>
      <c r="L203" s="46"/>
      <c r="M203" s="213" t="s">
        <v>19</v>
      </c>
      <c r="N203" s="214" t="s">
        <v>43</v>
      </c>
      <c r="O203" s="86"/>
      <c r="P203" s="215">
        <f>O203*H203</f>
        <v>0</v>
      </c>
      <c r="Q203" s="215">
        <v>0</v>
      </c>
      <c r="R203" s="215">
        <f>Q203*H203</f>
        <v>0</v>
      </c>
      <c r="S203" s="215">
        <v>0</v>
      </c>
      <c r="T203" s="216">
        <f>S203*H203</f>
        <v>0</v>
      </c>
      <c r="U203" s="40"/>
      <c r="V203" s="40"/>
      <c r="W203" s="40"/>
      <c r="X203" s="40"/>
      <c r="Y203" s="40"/>
      <c r="Z203" s="40"/>
      <c r="AA203" s="40"/>
      <c r="AB203" s="40"/>
      <c r="AC203" s="40"/>
      <c r="AD203" s="40"/>
      <c r="AE203" s="40"/>
      <c r="AR203" s="217" t="s">
        <v>147</v>
      </c>
      <c r="AT203" s="217" t="s">
        <v>142</v>
      </c>
      <c r="AU203" s="217" t="s">
        <v>82</v>
      </c>
      <c r="AY203" s="19" t="s">
        <v>139</v>
      </c>
      <c r="BE203" s="218">
        <f>IF(N203="základní",J203,0)</f>
        <v>0</v>
      </c>
      <c r="BF203" s="218">
        <f>IF(N203="snížená",J203,0)</f>
        <v>0</v>
      </c>
      <c r="BG203" s="218">
        <f>IF(N203="zákl. přenesená",J203,0)</f>
        <v>0</v>
      </c>
      <c r="BH203" s="218">
        <f>IF(N203="sníž. přenesená",J203,0)</f>
        <v>0</v>
      </c>
      <c r="BI203" s="218">
        <f>IF(N203="nulová",J203,0)</f>
        <v>0</v>
      </c>
      <c r="BJ203" s="19" t="s">
        <v>80</v>
      </c>
      <c r="BK203" s="218">
        <f>ROUND(I203*H203,2)</f>
        <v>0</v>
      </c>
      <c r="BL203" s="19" t="s">
        <v>147</v>
      </c>
      <c r="BM203" s="217" t="s">
        <v>273</v>
      </c>
    </row>
    <row r="204" s="2" customFormat="1">
      <c r="A204" s="40"/>
      <c r="B204" s="41"/>
      <c r="C204" s="42"/>
      <c r="D204" s="219" t="s">
        <v>148</v>
      </c>
      <c r="E204" s="42"/>
      <c r="F204" s="220" t="s">
        <v>272</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148</v>
      </c>
      <c r="AU204" s="19" t="s">
        <v>82</v>
      </c>
    </row>
    <row r="205" s="2" customFormat="1">
      <c r="A205" s="40"/>
      <c r="B205" s="41"/>
      <c r="C205" s="42"/>
      <c r="D205" s="219" t="s">
        <v>149</v>
      </c>
      <c r="E205" s="42"/>
      <c r="F205" s="224" t="s">
        <v>274</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149</v>
      </c>
      <c r="AU205" s="19" t="s">
        <v>82</v>
      </c>
    </row>
    <row r="206" s="13" customFormat="1">
      <c r="A206" s="13"/>
      <c r="B206" s="225"/>
      <c r="C206" s="226"/>
      <c r="D206" s="219" t="s">
        <v>154</v>
      </c>
      <c r="E206" s="227" t="s">
        <v>19</v>
      </c>
      <c r="F206" s="228" t="s">
        <v>275</v>
      </c>
      <c r="G206" s="226"/>
      <c r="H206" s="229">
        <v>5.4000000000000004</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154</v>
      </c>
      <c r="AU206" s="235" t="s">
        <v>82</v>
      </c>
      <c r="AV206" s="13" t="s">
        <v>82</v>
      </c>
      <c r="AW206" s="13" t="s">
        <v>31</v>
      </c>
      <c r="AX206" s="13" t="s">
        <v>72</v>
      </c>
      <c r="AY206" s="235" t="s">
        <v>139</v>
      </c>
    </row>
    <row r="207" s="13" customFormat="1">
      <c r="A207" s="13"/>
      <c r="B207" s="225"/>
      <c r="C207" s="226"/>
      <c r="D207" s="219" t="s">
        <v>154</v>
      </c>
      <c r="E207" s="227" t="s">
        <v>19</v>
      </c>
      <c r="F207" s="228" t="s">
        <v>276</v>
      </c>
      <c r="G207" s="226"/>
      <c r="H207" s="229">
        <v>29.239999999999998</v>
      </c>
      <c r="I207" s="230"/>
      <c r="J207" s="226"/>
      <c r="K207" s="226"/>
      <c r="L207" s="231"/>
      <c r="M207" s="232"/>
      <c r="N207" s="233"/>
      <c r="O207" s="233"/>
      <c r="P207" s="233"/>
      <c r="Q207" s="233"/>
      <c r="R207" s="233"/>
      <c r="S207" s="233"/>
      <c r="T207" s="234"/>
      <c r="U207" s="13"/>
      <c r="V207" s="13"/>
      <c r="W207" s="13"/>
      <c r="X207" s="13"/>
      <c r="Y207" s="13"/>
      <c r="Z207" s="13"/>
      <c r="AA207" s="13"/>
      <c r="AB207" s="13"/>
      <c r="AC207" s="13"/>
      <c r="AD207" s="13"/>
      <c r="AE207" s="13"/>
      <c r="AT207" s="235" t="s">
        <v>154</v>
      </c>
      <c r="AU207" s="235" t="s">
        <v>82</v>
      </c>
      <c r="AV207" s="13" t="s">
        <v>82</v>
      </c>
      <c r="AW207" s="13" t="s">
        <v>31</v>
      </c>
      <c r="AX207" s="13" t="s">
        <v>72</v>
      </c>
      <c r="AY207" s="235" t="s">
        <v>139</v>
      </c>
    </row>
    <row r="208" s="14" customFormat="1">
      <c r="A208" s="14"/>
      <c r="B208" s="236"/>
      <c r="C208" s="237"/>
      <c r="D208" s="219" t="s">
        <v>154</v>
      </c>
      <c r="E208" s="238" t="s">
        <v>19</v>
      </c>
      <c r="F208" s="239" t="s">
        <v>156</v>
      </c>
      <c r="G208" s="237"/>
      <c r="H208" s="240">
        <v>34.640000000000001</v>
      </c>
      <c r="I208" s="241"/>
      <c r="J208" s="237"/>
      <c r="K208" s="237"/>
      <c r="L208" s="242"/>
      <c r="M208" s="243"/>
      <c r="N208" s="244"/>
      <c r="O208" s="244"/>
      <c r="P208" s="244"/>
      <c r="Q208" s="244"/>
      <c r="R208" s="244"/>
      <c r="S208" s="244"/>
      <c r="T208" s="245"/>
      <c r="U208" s="14"/>
      <c r="V208" s="14"/>
      <c r="W208" s="14"/>
      <c r="X208" s="14"/>
      <c r="Y208" s="14"/>
      <c r="Z208" s="14"/>
      <c r="AA208" s="14"/>
      <c r="AB208" s="14"/>
      <c r="AC208" s="14"/>
      <c r="AD208" s="14"/>
      <c r="AE208" s="14"/>
      <c r="AT208" s="246" t="s">
        <v>154</v>
      </c>
      <c r="AU208" s="246" t="s">
        <v>82</v>
      </c>
      <c r="AV208" s="14" t="s">
        <v>147</v>
      </c>
      <c r="AW208" s="14" t="s">
        <v>31</v>
      </c>
      <c r="AX208" s="14" t="s">
        <v>80</v>
      </c>
      <c r="AY208" s="246" t="s">
        <v>139</v>
      </c>
    </row>
    <row r="209" s="12" customFormat="1" ht="22.8" customHeight="1">
      <c r="A209" s="12"/>
      <c r="B209" s="190"/>
      <c r="C209" s="191"/>
      <c r="D209" s="192" t="s">
        <v>71</v>
      </c>
      <c r="E209" s="204" t="s">
        <v>277</v>
      </c>
      <c r="F209" s="204" t="s">
        <v>278</v>
      </c>
      <c r="G209" s="191"/>
      <c r="H209" s="191"/>
      <c r="I209" s="194"/>
      <c r="J209" s="205">
        <f>BK209</f>
        <v>0</v>
      </c>
      <c r="K209" s="191"/>
      <c r="L209" s="196"/>
      <c r="M209" s="197"/>
      <c r="N209" s="198"/>
      <c r="O209" s="198"/>
      <c r="P209" s="199">
        <f>SUM(P210:P231)</f>
        <v>0</v>
      </c>
      <c r="Q209" s="198"/>
      <c r="R209" s="199">
        <f>SUM(R210:R231)</f>
        <v>0</v>
      </c>
      <c r="S209" s="198"/>
      <c r="T209" s="200">
        <f>SUM(T210:T231)</f>
        <v>0</v>
      </c>
      <c r="U209" s="12"/>
      <c r="V209" s="12"/>
      <c r="W209" s="12"/>
      <c r="X209" s="12"/>
      <c r="Y209" s="12"/>
      <c r="Z209" s="12"/>
      <c r="AA209" s="12"/>
      <c r="AB209" s="12"/>
      <c r="AC209" s="12"/>
      <c r="AD209" s="12"/>
      <c r="AE209" s="12"/>
      <c r="AR209" s="201" t="s">
        <v>80</v>
      </c>
      <c r="AT209" s="202" t="s">
        <v>71</v>
      </c>
      <c r="AU209" s="202" t="s">
        <v>80</v>
      </c>
      <c r="AY209" s="201" t="s">
        <v>139</v>
      </c>
      <c r="BK209" s="203">
        <f>SUM(BK210:BK231)</f>
        <v>0</v>
      </c>
    </row>
    <row r="210" s="2" customFormat="1" ht="24.15" customHeight="1">
      <c r="A210" s="40"/>
      <c r="B210" s="41"/>
      <c r="C210" s="206" t="s">
        <v>217</v>
      </c>
      <c r="D210" s="206" t="s">
        <v>142</v>
      </c>
      <c r="E210" s="207" t="s">
        <v>279</v>
      </c>
      <c r="F210" s="208" t="s">
        <v>280</v>
      </c>
      <c r="G210" s="209" t="s">
        <v>281</v>
      </c>
      <c r="H210" s="210">
        <v>10.128</v>
      </c>
      <c r="I210" s="211"/>
      <c r="J210" s="212">
        <f>ROUND(I210*H210,2)</f>
        <v>0</v>
      </c>
      <c r="K210" s="208" t="s">
        <v>146</v>
      </c>
      <c r="L210" s="46"/>
      <c r="M210" s="213" t="s">
        <v>19</v>
      </c>
      <c r="N210" s="214" t="s">
        <v>43</v>
      </c>
      <c r="O210" s="86"/>
      <c r="P210" s="215">
        <f>O210*H210</f>
        <v>0</v>
      </c>
      <c r="Q210" s="215">
        <v>0</v>
      </c>
      <c r="R210" s="215">
        <f>Q210*H210</f>
        <v>0</v>
      </c>
      <c r="S210" s="215">
        <v>0</v>
      </c>
      <c r="T210" s="216">
        <f>S210*H210</f>
        <v>0</v>
      </c>
      <c r="U210" s="40"/>
      <c r="V210" s="40"/>
      <c r="W210" s="40"/>
      <c r="X210" s="40"/>
      <c r="Y210" s="40"/>
      <c r="Z210" s="40"/>
      <c r="AA210" s="40"/>
      <c r="AB210" s="40"/>
      <c r="AC210" s="40"/>
      <c r="AD210" s="40"/>
      <c r="AE210" s="40"/>
      <c r="AR210" s="217" t="s">
        <v>147</v>
      </c>
      <c r="AT210" s="217" t="s">
        <v>142</v>
      </c>
      <c r="AU210" s="217" t="s">
        <v>82</v>
      </c>
      <c r="AY210" s="19" t="s">
        <v>139</v>
      </c>
      <c r="BE210" s="218">
        <f>IF(N210="základní",J210,0)</f>
        <v>0</v>
      </c>
      <c r="BF210" s="218">
        <f>IF(N210="snížená",J210,0)</f>
        <v>0</v>
      </c>
      <c r="BG210" s="218">
        <f>IF(N210="zákl. přenesená",J210,0)</f>
        <v>0</v>
      </c>
      <c r="BH210" s="218">
        <f>IF(N210="sníž. přenesená",J210,0)</f>
        <v>0</v>
      </c>
      <c r="BI210" s="218">
        <f>IF(N210="nulová",J210,0)</f>
        <v>0</v>
      </c>
      <c r="BJ210" s="19" t="s">
        <v>80</v>
      </c>
      <c r="BK210" s="218">
        <f>ROUND(I210*H210,2)</f>
        <v>0</v>
      </c>
      <c r="BL210" s="19" t="s">
        <v>147</v>
      </c>
      <c r="BM210" s="217" t="s">
        <v>282</v>
      </c>
    </row>
    <row r="211" s="2" customFormat="1">
      <c r="A211" s="40"/>
      <c r="B211" s="41"/>
      <c r="C211" s="42"/>
      <c r="D211" s="219" t="s">
        <v>148</v>
      </c>
      <c r="E211" s="42"/>
      <c r="F211" s="220" t="s">
        <v>280</v>
      </c>
      <c r="G211" s="42"/>
      <c r="H211" s="42"/>
      <c r="I211" s="221"/>
      <c r="J211" s="42"/>
      <c r="K211" s="42"/>
      <c r="L211" s="46"/>
      <c r="M211" s="222"/>
      <c r="N211" s="223"/>
      <c r="O211" s="86"/>
      <c r="P211" s="86"/>
      <c r="Q211" s="86"/>
      <c r="R211" s="86"/>
      <c r="S211" s="86"/>
      <c r="T211" s="87"/>
      <c r="U211" s="40"/>
      <c r="V211" s="40"/>
      <c r="W211" s="40"/>
      <c r="X211" s="40"/>
      <c r="Y211" s="40"/>
      <c r="Z211" s="40"/>
      <c r="AA211" s="40"/>
      <c r="AB211" s="40"/>
      <c r="AC211" s="40"/>
      <c r="AD211" s="40"/>
      <c r="AE211" s="40"/>
      <c r="AT211" s="19" t="s">
        <v>148</v>
      </c>
      <c r="AU211" s="19" t="s">
        <v>82</v>
      </c>
    </row>
    <row r="212" s="2" customFormat="1">
      <c r="A212" s="40"/>
      <c r="B212" s="41"/>
      <c r="C212" s="42"/>
      <c r="D212" s="219" t="s">
        <v>149</v>
      </c>
      <c r="E212" s="42"/>
      <c r="F212" s="224" t="s">
        <v>283</v>
      </c>
      <c r="G212" s="42"/>
      <c r="H212" s="42"/>
      <c r="I212" s="221"/>
      <c r="J212" s="42"/>
      <c r="K212" s="42"/>
      <c r="L212" s="46"/>
      <c r="M212" s="222"/>
      <c r="N212" s="223"/>
      <c r="O212" s="86"/>
      <c r="P212" s="86"/>
      <c r="Q212" s="86"/>
      <c r="R212" s="86"/>
      <c r="S212" s="86"/>
      <c r="T212" s="87"/>
      <c r="U212" s="40"/>
      <c r="V212" s="40"/>
      <c r="W212" s="40"/>
      <c r="X212" s="40"/>
      <c r="Y212" s="40"/>
      <c r="Z212" s="40"/>
      <c r="AA212" s="40"/>
      <c r="AB212" s="40"/>
      <c r="AC212" s="40"/>
      <c r="AD212" s="40"/>
      <c r="AE212" s="40"/>
      <c r="AT212" s="19" t="s">
        <v>149</v>
      </c>
      <c r="AU212" s="19" t="s">
        <v>82</v>
      </c>
    </row>
    <row r="213" s="2" customFormat="1" ht="33" customHeight="1">
      <c r="A213" s="40"/>
      <c r="B213" s="41"/>
      <c r="C213" s="206" t="s">
        <v>284</v>
      </c>
      <c r="D213" s="206" t="s">
        <v>142</v>
      </c>
      <c r="E213" s="207" t="s">
        <v>285</v>
      </c>
      <c r="F213" s="208" t="s">
        <v>286</v>
      </c>
      <c r="G213" s="209" t="s">
        <v>281</v>
      </c>
      <c r="H213" s="210">
        <v>20.256</v>
      </c>
      <c r="I213" s="211"/>
      <c r="J213" s="212">
        <f>ROUND(I213*H213,2)</f>
        <v>0</v>
      </c>
      <c r="K213" s="208" t="s">
        <v>146</v>
      </c>
      <c r="L213" s="46"/>
      <c r="M213" s="213" t="s">
        <v>19</v>
      </c>
      <c r="N213" s="214" t="s">
        <v>43</v>
      </c>
      <c r="O213" s="86"/>
      <c r="P213" s="215">
        <f>O213*H213</f>
        <v>0</v>
      </c>
      <c r="Q213" s="215">
        <v>0</v>
      </c>
      <c r="R213" s="215">
        <f>Q213*H213</f>
        <v>0</v>
      </c>
      <c r="S213" s="215">
        <v>0</v>
      </c>
      <c r="T213" s="216">
        <f>S213*H213</f>
        <v>0</v>
      </c>
      <c r="U213" s="40"/>
      <c r="V213" s="40"/>
      <c r="W213" s="40"/>
      <c r="X213" s="40"/>
      <c r="Y213" s="40"/>
      <c r="Z213" s="40"/>
      <c r="AA213" s="40"/>
      <c r="AB213" s="40"/>
      <c r="AC213" s="40"/>
      <c r="AD213" s="40"/>
      <c r="AE213" s="40"/>
      <c r="AR213" s="217" t="s">
        <v>147</v>
      </c>
      <c r="AT213" s="217" t="s">
        <v>142</v>
      </c>
      <c r="AU213" s="217" t="s">
        <v>82</v>
      </c>
      <c r="AY213" s="19" t="s">
        <v>139</v>
      </c>
      <c r="BE213" s="218">
        <f>IF(N213="základní",J213,0)</f>
        <v>0</v>
      </c>
      <c r="BF213" s="218">
        <f>IF(N213="snížená",J213,0)</f>
        <v>0</v>
      </c>
      <c r="BG213" s="218">
        <f>IF(N213="zákl. přenesená",J213,0)</f>
        <v>0</v>
      </c>
      <c r="BH213" s="218">
        <f>IF(N213="sníž. přenesená",J213,0)</f>
        <v>0</v>
      </c>
      <c r="BI213" s="218">
        <f>IF(N213="nulová",J213,0)</f>
        <v>0</v>
      </c>
      <c r="BJ213" s="19" t="s">
        <v>80</v>
      </c>
      <c r="BK213" s="218">
        <f>ROUND(I213*H213,2)</f>
        <v>0</v>
      </c>
      <c r="BL213" s="19" t="s">
        <v>147</v>
      </c>
      <c r="BM213" s="217" t="s">
        <v>287</v>
      </c>
    </row>
    <row r="214" s="2" customFormat="1">
      <c r="A214" s="40"/>
      <c r="B214" s="41"/>
      <c r="C214" s="42"/>
      <c r="D214" s="219" t="s">
        <v>148</v>
      </c>
      <c r="E214" s="42"/>
      <c r="F214" s="220" t="s">
        <v>286</v>
      </c>
      <c r="G214" s="42"/>
      <c r="H214" s="42"/>
      <c r="I214" s="221"/>
      <c r="J214" s="42"/>
      <c r="K214" s="42"/>
      <c r="L214" s="46"/>
      <c r="M214" s="222"/>
      <c r="N214" s="223"/>
      <c r="O214" s="86"/>
      <c r="P214" s="86"/>
      <c r="Q214" s="86"/>
      <c r="R214" s="86"/>
      <c r="S214" s="86"/>
      <c r="T214" s="87"/>
      <c r="U214" s="40"/>
      <c r="V214" s="40"/>
      <c r="W214" s="40"/>
      <c r="X214" s="40"/>
      <c r="Y214" s="40"/>
      <c r="Z214" s="40"/>
      <c r="AA214" s="40"/>
      <c r="AB214" s="40"/>
      <c r="AC214" s="40"/>
      <c r="AD214" s="40"/>
      <c r="AE214" s="40"/>
      <c r="AT214" s="19" t="s">
        <v>148</v>
      </c>
      <c r="AU214" s="19" t="s">
        <v>82</v>
      </c>
    </row>
    <row r="215" s="2" customFormat="1">
      <c r="A215" s="40"/>
      <c r="B215" s="41"/>
      <c r="C215" s="42"/>
      <c r="D215" s="219" t="s">
        <v>149</v>
      </c>
      <c r="E215" s="42"/>
      <c r="F215" s="224" t="s">
        <v>283</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149</v>
      </c>
      <c r="AU215" s="19" t="s">
        <v>82</v>
      </c>
    </row>
    <row r="216" s="13" customFormat="1">
      <c r="A216" s="13"/>
      <c r="B216" s="225"/>
      <c r="C216" s="226"/>
      <c r="D216" s="219" t="s">
        <v>154</v>
      </c>
      <c r="E216" s="227" t="s">
        <v>19</v>
      </c>
      <c r="F216" s="228" t="s">
        <v>288</v>
      </c>
      <c r="G216" s="226"/>
      <c r="H216" s="229">
        <v>20.256</v>
      </c>
      <c r="I216" s="230"/>
      <c r="J216" s="226"/>
      <c r="K216" s="226"/>
      <c r="L216" s="231"/>
      <c r="M216" s="232"/>
      <c r="N216" s="233"/>
      <c r="O216" s="233"/>
      <c r="P216" s="233"/>
      <c r="Q216" s="233"/>
      <c r="R216" s="233"/>
      <c r="S216" s="233"/>
      <c r="T216" s="234"/>
      <c r="U216" s="13"/>
      <c r="V216" s="13"/>
      <c r="W216" s="13"/>
      <c r="X216" s="13"/>
      <c r="Y216" s="13"/>
      <c r="Z216" s="13"/>
      <c r="AA216" s="13"/>
      <c r="AB216" s="13"/>
      <c r="AC216" s="13"/>
      <c r="AD216" s="13"/>
      <c r="AE216" s="13"/>
      <c r="AT216" s="235" t="s">
        <v>154</v>
      </c>
      <c r="AU216" s="235" t="s">
        <v>82</v>
      </c>
      <c r="AV216" s="13" t="s">
        <v>82</v>
      </c>
      <c r="AW216" s="13" t="s">
        <v>31</v>
      </c>
      <c r="AX216" s="13" t="s">
        <v>72</v>
      </c>
      <c r="AY216" s="235" t="s">
        <v>139</v>
      </c>
    </row>
    <row r="217" s="14" customFormat="1">
      <c r="A217" s="14"/>
      <c r="B217" s="236"/>
      <c r="C217" s="237"/>
      <c r="D217" s="219" t="s">
        <v>154</v>
      </c>
      <c r="E217" s="238" t="s">
        <v>19</v>
      </c>
      <c r="F217" s="239" t="s">
        <v>156</v>
      </c>
      <c r="G217" s="237"/>
      <c r="H217" s="240">
        <v>20.256</v>
      </c>
      <c r="I217" s="241"/>
      <c r="J217" s="237"/>
      <c r="K217" s="237"/>
      <c r="L217" s="242"/>
      <c r="M217" s="243"/>
      <c r="N217" s="244"/>
      <c r="O217" s="244"/>
      <c r="P217" s="244"/>
      <c r="Q217" s="244"/>
      <c r="R217" s="244"/>
      <c r="S217" s="244"/>
      <c r="T217" s="245"/>
      <c r="U217" s="14"/>
      <c r="V217" s="14"/>
      <c r="W217" s="14"/>
      <c r="X217" s="14"/>
      <c r="Y217" s="14"/>
      <c r="Z217" s="14"/>
      <c r="AA217" s="14"/>
      <c r="AB217" s="14"/>
      <c r="AC217" s="14"/>
      <c r="AD217" s="14"/>
      <c r="AE217" s="14"/>
      <c r="AT217" s="246" t="s">
        <v>154</v>
      </c>
      <c r="AU217" s="246" t="s">
        <v>82</v>
      </c>
      <c r="AV217" s="14" t="s">
        <v>147</v>
      </c>
      <c r="AW217" s="14" t="s">
        <v>31</v>
      </c>
      <c r="AX217" s="14" t="s">
        <v>80</v>
      </c>
      <c r="AY217" s="246" t="s">
        <v>139</v>
      </c>
    </row>
    <row r="218" s="2" customFormat="1" ht="21.75" customHeight="1">
      <c r="A218" s="40"/>
      <c r="B218" s="41"/>
      <c r="C218" s="206" t="s">
        <v>222</v>
      </c>
      <c r="D218" s="206" t="s">
        <v>142</v>
      </c>
      <c r="E218" s="207" t="s">
        <v>289</v>
      </c>
      <c r="F218" s="208" t="s">
        <v>290</v>
      </c>
      <c r="G218" s="209" t="s">
        <v>281</v>
      </c>
      <c r="H218" s="210">
        <v>10.128</v>
      </c>
      <c r="I218" s="211"/>
      <c r="J218" s="212">
        <f>ROUND(I218*H218,2)</f>
        <v>0</v>
      </c>
      <c r="K218" s="208" t="s">
        <v>146</v>
      </c>
      <c r="L218" s="46"/>
      <c r="M218" s="213" t="s">
        <v>19</v>
      </c>
      <c r="N218" s="214" t="s">
        <v>43</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147</v>
      </c>
      <c r="AT218" s="217" t="s">
        <v>142</v>
      </c>
      <c r="AU218" s="217" t="s">
        <v>82</v>
      </c>
      <c r="AY218" s="19" t="s">
        <v>139</v>
      </c>
      <c r="BE218" s="218">
        <f>IF(N218="základní",J218,0)</f>
        <v>0</v>
      </c>
      <c r="BF218" s="218">
        <f>IF(N218="snížená",J218,0)</f>
        <v>0</v>
      </c>
      <c r="BG218" s="218">
        <f>IF(N218="zákl. přenesená",J218,0)</f>
        <v>0</v>
      </c>
      <c r="BH218" s="218">
        <f>IF(N218="sníž. přenesená",J218,0)</f>
        <v>0</v>
      </c>
      <c r="BI218" s="218">
        <f>IF(N218="nulová",J218,0)</f>
        <v>0</v>
      </c>
      <c r="BJ218" s="19" t="s">
        <v>80</v>
      </c>
      <c r="BK218" s="218">
        <f>ROUND(I218*H218,2)</f>
        <v>0</v>
      </c>
      <c r="BL218" s="19" t="s">
        <v>147</v>
      </c>
      <c r="BM218" s="217" t="s">
        <v>291</v>
      </c>
    </row>
    <row r="219" s="2" customFormat="1">
      <c r="A219" s="40"/>
      <c r="B219" s="41"/>
      <c r="C219" s="42"/>
      <c r="D219" s="219" t="s">
        <v>148</v>
      </c>
      <c r="E219" s="42"/>
      <c r="F219" s="220" t="s">
        <v>290</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148</v>
      </c>
      <c r="AU219" s="19" t="s">
        <v>82</v>
      </c>
    </row>
    <row r="220" s="2" customFormat="1">
      <c r="A220" s="40"/>
      <c r="B220" s="41"/>
      <c r="C220" s="42"/>
      <c r="D220" s="219" t="s">
        <v>149</v>
      </c>
      <c r="E220" s="42"/>
      <c r="F220" s="224" t="s">
        <v>292</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149</v>
      </c>
      <c r="AU220" s="19" t="s">
        <v>82</v>
      </c>
    </row>
    <row r="221" s="2" customFormat="1" ht="24.15" customHeight="1">
      <c r="A221" s="40"/>
      <c r="B221" s="41"/>
      <c r="C221" s="206" t="s">
        <v>293</v>
      </c>
      <c r="D221" s="206" t="s">
        <v>142</v>
      </c>
      <c r="E221" s="207" t="s">
        <v>294</v>
      </c>
      <c r="F221" s="208" t="s">
        <v>295</v>
      </c>
      <c r="G221" s="209" t="s">
        <v>281</v>
      </c>
      <c r="H221" s="210">
        <v>101.28</v>
      </c>
      <c r="I221" s="211"/>
      <c r="J221" s="212">
        <f>ROUND(I221*H221,2)</f>
        <v>0</v>
      </c>
      <c r="K221" s="208" t="s">
        <v>146</v>
      </c>
      <c r="L221" s="46"/>
      <c r="M221" s="213" t="s">
        <v>19</v>
      </c>
      <c r="N221" s="214" t="s">
        <v>43</v>
      </c>
      <c r="O221" s="86"/>
      <c r="P221" s="215">
        <f>O221*H221</f>
        <v>0</v>
      </c>
      <c r="Q221" s="215">
        <v>0</v>
      </c>
      <c r="R221" s="215">
        <f>Q221*H221</f>
        <v>0</v>
      </c>
      <c r="S221" s="215">
        <v>0</v>
      </c>
      <c r="T221" s="216">
        <f>S221*H221</f>
        <v>0</v>
      </c>
      <c r="U221" s="40"/>
      <c r="V221" s="40"/>
      <c r="W221" s="40"/>
      <c r="X221" s="40"/>
      <c r="Y221" s="40"/>
      <c r="Z221" s="40"/>
      <c r="AA221" s="40"/>
      <c r="AB221" s="40"/>
      <c r="AC221" s="40"/>
      <c r="AD221" s="40"/>
      <c r="AE221" s="40"/>
      <c r="AR221" s="217" t="s">
        <v>147</v>
      </c>
      <c r="AT221" s="217" t="s">
        <v>142</v>
      </c>
      <c r="AU221" s="217" t="s">
        <v>82</v>
      </c>
      <c r="AY221" s="19" t="s">
        <v>139</v>
      </c>
      <c r="BE221" s="218">
        <f>IF(N221="základní",J221,0)</f>
        <v>0</v>
      </c>
      <c r="BF221" s="218">
        <f>IF(N221="snížená",J221,0)</f>
        <v>0</v>
      </c>
      <c r="BG221" s="218">
        <f>IF(N221="zákl. přenesená",J221,0)</f>
        <v>0</v>
      </c>
      <c r="BH221" s="218">
        <f>IF(N221="sníž. přenesená",J221,0)</f>
        <v>0</v>
      </c>
      <c r="BI221" s="218">
        <f>IF(N221="nulová",J221,0)</f>
        <v>0</v>
      </c>
      <c r="BJ221" s="19" t="s">
        <v>80</v>
      </c>
      <c r="BK221" s="218">
        <f>ROUND(I221*H221,2)</f>
        <v>0</v>
      </c>
      <c r="BL221" s="19" t="s">
        <v>147</v>
      </c>
      <c r="BM221" s="217" t="s">
        <v>296</v>
      </c>
    </row>
    <row r="222" s="2" customFormat="1">
      <c r="A222" s="40"/>
      <c r="B222" s="41"/>
      <c r="C222" s="42"/>
      <c r="D222" s="219" t="s">
        <v>148</v>
      </c>
      <c r="E222" s="42"/>
      <c r="F222" s="220" t="s">
        <v>295</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148</v>
      </c>
      <c r="AU222" s="19" t="s">
        <v>82</v>
      </c>
    </row>
    <row r="223" s="2" customFormat="1">
      <c r="A223" s="40"/>
      <c r="B223" s="41"/>
      <c r="C223" s="42"/>
      <c r="D223" s="219" t="s">
        <v>149</v>
      </c>
      <c r="E223" s="42"/>
      <c r="F223" s="224" t="s">
        <v>292</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149</v>
      </c>
      <c r="AU223" s="19" t="s">
        <v>82</v>
      </c>
    </row>
    <row r="224" s="13" customFormat="1">
      <c r="A224" s="13"/>
      <c r="B224" s="225"/>
      <c r="C224" s="226"/>
      <c r="D224" s="219" t="s">
        <v>154</v>
      </c>
      <c r="E224" s="227" t="s">
        <v>19</v>
      </c>
      <c r="F224" s="228" t="s">
        <v>297</v>
      </c>
      <c r="G224" s="226"/>
      <c r="H224" s="229">
        <v>101.28</v>
      </c>
      <c r="I224" s="230"/>
      <c r="J224" s="226"/>
      <c r="K224" s="226"/>
      <c r="L224" s="231"/>
      <c r="M224" s="232"/>
      <c r="N224" s="233"/>
      <c r="O224" s="233"/>
      <c r="P224" s="233"/>
      <c r="Q224" s="233"/>
      <c r="R224" s="233"/>
      <c r="S224" s="233"/>
      <c r="T224" s="234"/>
      <c r="U224" s="13"/>
      <c r="V224" s="13"/>
      <c r="W224" s="13"/>
      <c r="X224" s="13"/>
      <c r="Y224" s="13"/>
      <c r="Z224" s="13"/>
      <c r="AA224" s="13"/>
      <c r="AB224" s="13"/>
      <c r="AC224" s="13"/>
      <c r="AD224" s="13"/>
      <c r="AE224" s="13"/>
      <c r="AT224" s="235" t="s">
        <v>154</v>
      </c>
      <c r="AU224" s="235" t="s">
        <v>82</v>
      </c>
      <c r="AV224" s="13" t="s">
        <v>82</v>
      </c>
      <c r="AW224" s="13" t="s">
        <v>31</v>
      </c>
      <c r="AX224" s="13" t="s">
        <v>72</v>
      </c>
      <c r="AY224" s="235" t="s">
        <v>139</v>
      </c>
    </row>
    <row r="225" s="14" customFormat="1">
      <c r="A225" s="14"/>
      <c r="B225" s="236"/>
      <c r="C225" s="237"/>
      <c r="D225" s="219" t="s">
        <v>154</v>
      </c>
      <c r="E225" s="238" t="s">
        <v>19</v>
      </c>
      <c r="F225" s="239" t="s">
        <v>156</v>
      </c>
      <c r="G225" s="237"/>
      <c r="H225" s="240">
        <v>101.28</v>
      </c>
      <c r="I225" s="241"/>
      <c r="J225" s="237"/>
      <c r="K225" s="237"/>
      <c r="L225" s="242"/>
      <c r="M225" s="243"/>
      <c r="N225" s="244"/>
      <c r="O225" s="244"/>
      <c r="P225" s="244"/>
      <c r="Q225" s="244"/>
      <c r="R225" s="244"/>
      <c r="S225" s="244"/>
      <c r="T225" s="245"/>
      <c r="U225" s="14"/>
      <c r="V225" s="14"/>
      <c r="W225" s="14"/>
      <c r="X225" s="14"/>
      <c r="Y225" s="14"/>
      <c r="Z225" s="14"/>
      <c r="AA225" s="14"/>
      <c r="AB225" s="14"/>
      <c r="AC225" s="14"/>
      <c r="AD225" s="14"/>
      <c r="AE225" s="14"/>
      <c r="AT225" s="246" t="s">
        <v>154</v>
      </c>
      <c r="AU225" s="246" t="s">
        <v>82</v>
      </c>
      <c r="AV225" s="14" t="s">
        <v>147</v>
      </c>
      <c r="AW225" s="14" t="s">
        <v>31</v>
      </c>
      <c r="AX225" s="14" t="s">
        <v>80</v>
      </c>
      <c r="AY225" s="246" t="s">
        <v>139</v>
      </c>
    </row>
    <row r="226" s="2" customFormat="1" ht="24.15" customHeight="1">
      <c r="A226" s="40"/>
      <c r="B226" s="41"/>
      <c r="C226" s="206" t="s">
        <v>225</v>
      </c>
      <c r="D226" s="206" t="s">
        <v>142</v>
      </c>
      <c r="E226" s="207" t="s">
        <v>298</v>
      </c>
      <c r="F226" s="208" t="s">
        <v>299</v>
      </c>
      <c r="G226" s="209" t="s">
        <v>281</v>
      </c>
      <c r="H226" s="210">
        <v>10.128</v>
      </c>
      <c r="I226" s="211"/>
      <c r="J226" s="212">
        <f>ROUND(I226*H226,2)</f>
        <v>0</v>
      </c>
      <c r="K226" s="208" t="s">
        <v>146</v>
      </c>
      <c r="L226" s="46"/>
      <c r="M226" s="213" t="s">
        <v>19</v>
      </c>
      <c r="N226" s="214" t="s">
        <v>43</v>
      </c>
      <c r="O226" s="86"/>
      <c r="P226" s="215">
        <f>O226*H226</f>
        <v>0</v>
      </c>
      <c r="Q226" s="215">
        <v>0</v>
      </c>
      <c r="R226" s="215">
        <f>Q226*H226</f>
        <v>0</v>
      </c>
      <c r="S226" s="215">
        <v>0</v>
      </c>
      <c r="T226" s="216">
        <f>S226*H226</f>
        <v>0</v>
      </c>
      <c r="U226" s="40"/>
      <c r="V226" s="40"/>
      <c r="W226" s="40"/>
      <c r="X226" s="40"/>
      <c r="Y226" s="40"/>
      <c r="Z226" s="40"/>
      <c r="AA226" s="40"/>
      <c r="AB226" s="40"/>
      <c r="AC226" s="40"/>
      <c r="AD226" s="40"/>
      <c r="AE226" s="40"/>
      <c r="AR226" s="217" t="s">
        <v>147</v>
      </c>
      <c r="AT226" s="217" t="s">
        <v>142</v>
      </c>
      <c r="AU226" s="217" t="s">
        <v>82</v>
      </c>
      <c r="AY226" s="19" t="s">
        <v>139</v>
      </c>
      <c r="BE226" s="218">
        <f>IF(N226="základní",J226,0)</f>
        <v>0</v>
      </c>
      <c r="BF226" s="218">
        <f>IF(N226="snížená",J226,0)</f>
        <v>0</v>
      </c>
      <c r="BG226" s="218">
        <f>IF(N226="zákl. přenesená",J226,0)</f>
        <v>0</v>
      </c>
      <c r="BH226" s="218">
        <f>IF(N226="sníž. přenesená",J226,0)</f>
        <v>0</v>
      </c>
      <c r="BI226" s="218">
        <f>IF(N226="nulová",J226,0)</f>
        <v>0</v>
      </c>
      <c r="BJ226" s="19" t="s">
        <v>80</v>
      </c>
      <c r="BK226" s="218">
        <f>ROUND(I226*H226,2)</f>
        <v>0</v>
      </c>
      <c r="BL226" s="19" t="s">
        <v>147</v>
      </c>
      <c r="BM226" s="217" t="s">
        <v>300</v>
      </c>
    </row>
    <row r="227" s="2" customFormat="1">
      <c r="A227" s="40"/>
      <c r="B227" s="41"/>
      <c r="C227" s="42"/>
      <c r="D227" s="219" t="s">
        <v>148</v>
      </c>
      <c r="E227" s="42"/>
      <c r="F227" s="220" t="s">
        <v>299</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148</v>
      </c>
      <c r="AU227" s="19" t="s">
        <v>82</v>
      </c>
    </row>
    <row r="228" s="2" customFormat="1">
      <c r="A228" s="40"/>
      <c r="B228" s="41"/>
      <c r="C228" s="42"/>
      <c r="D228" s="219" t="s">
        <v>149</v>
      </c>
      <c r="E228" s="42"/>
      <c r="F228" s="224" t="s">
        <v>301</v>
      </c>
      <c r="G228" s="42"/>
      <c r="H228" s="42"/>
      <c r="I228" s="221"/>
      <c r="J228" s="42"/>
      <c r="K228" s="42"/>
      <c r="L228" s="46"/>
      <c r="M228" s="222"/>
      <c r="N228" s="223"/>
      <c r="O228" s="86"/>
      <c r="P228" s="86"/>
      <c r="Q228" s="86"/>
      <c r="R228" s="86"/>
      <c r="S228" s="86"/>
      <c r="T228" s="87"/>
      <c r="U228" s="40"/>
      <c r="V228" s="40"/>
      <c r="W228" s="40"/>
      <c r="X228" s="40"/>
      <c r="Y228" s="40"/>
      <c r="Z228" s="40"/>
      <c r="AA228" s="40"/>
      <c r="AB228" s="40"/>
      <c r="AC228" s="40"/>
      <c r="AD228" s="40"/>
      <c r="AE228" s="40"/>
      <c r="AT228" s="19" t="s">
        <v>149</v>
      </c>
      <c r="AU228" s="19" t="s">
        <v>82</v>
      </c>
    </row>
    <row r="229" s="2" customFormat="1" ht="33" customHeight="1">
      <c r="A229" s="40"/>
      <c r="B229" s="41"/>
      <c r="C229" s="206" t="s">
        <v>302</v>
      </c>
      <c r="D229" s="206" t="s">
        <v>142</v>
      </c>
      <c r="E229" s="207" t="s">
        <v>303</v>
      </c>
      <c r="F229" s="208" t="s">
        <v>304</v>
      </c>
      <c r="G229" s="209" t="s">
        <v>281</v>
      </c>
      <c r="H229" s="210">
        <v>8.6189999999999998</v>
      </c>
      <c r="I229" s="211"/>
      <c r="J229" s="212">
        <f>ROUND(I229*H229,2)</f>
        <v>0</v>
      </c>
      <c r="K229" s="208" t="s">
        <v>146</v>
      </c>
      <c r="L229" s="46"/>
      <c r="M229" s="213" t="s">
        <v>19</v>
      </c>
      <c r="N229" s="214" t="s">
        <v>43</v>
      </c>
      <c r="O229" s="86"/>
      <c r="P229" s="215">
        <f>O229*H229</f>
        <v>0</v>
      </c>
      <c r="Q229" s="215">
        <v>0</v>
      </c>
      <c r="R229" s="215">
        <f>Q229*H229</f>
        <v>0</v>
      </c>
      <c r="S229" s="215">
        <v>0</v>
      </c>
      <c r="T229" s="216">
        <f>S229*H229</f>
        <v>0</v>
      </c>
      <c r="U229" s="40"/>
      <c r="V229" s="40"/>
      <c r="W229" s="40"/>
      <c r="X229" s="40"/>
      <c r="Y229" s="40"/>
      <c r="Z229" s="40"/>
      <c r="AA229" s="40"/>
      <c r="AB229" s="40"/>
      <c r="AC229" s="40"/>
      <c r="AD229" s="40"/>
      <c r="AE229" s="40"/>
      <c r="AR229" s="217" t="s">
        <v>147</v>
      </c>
      <c r="AT229" s="217" t="s">
        <v>142</v>
      </c>
      <c r="AU229" s="217" t="s">
        <v>82</v>
      </c>
      <c r="AY229" s="19" t="s">
        <v>139</v>
      </c>
      <c r="BE229" s="218">
        <f>IF(N229="základní",J229,0)</f>
        <v>0</v>
      </c>
      <c r="BF229" s="218">
        <f>IF(N229="snížená",J229,0)</f>
        <v>0</v>
      </c>
      <c r="BG229" s="218">
        <f>IF(N229="zákl. přenesená",J229,0)</f>
        <v>0</v>
      </c>
      <c r="BH229" s="218">
        <f>IF(N229="sníž. přenesená",J229,0)</f>
        <v>0</v>
      </c>
      <c r="BI229" s="218">
        <f>IF(N229="nulová",J229,0)</f>
        <v>0</v>
      </c>
      <c r="BJ229" s="19" t="s">
        <v>80</v>
      </c>
      <c r="BK229" s="218">
        <f>ROUND(I229*H229,2)</f>
        <v>0</v>
      </c>
      <c r="BL229" s="19" t="s">
        <v>147</v>
      </c>
      <c r="BM229" s="217" t="s">
        <v>305</v>
      </c>
    </row>
    <row r="230" s="2" customFormat="1">
      <c r="A230" s="40"/>
      <c r="B230" s="41"/>
      <c r="C230" s="42"/>
      <c r="D230" s="219" t="s">
        <v>148</v>
      </c>
      <c r="E230" s="42"/>
      <c r="F230" s="220" t="s">
        <v>304</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148</v>
      </c>
      <c r="AU230" s="19" t="s">
        <v>82</v>
      </c>
    </row>
    <row r="231" s="2" customFormat="1">
      <c r="A231" s="40"/>
      <c r="B231" s="41"/>
      <c r="C231" s="42"/>
      <c r="D231" s="219" t="s">
        <v>149</v>
      </c>
      <c r="E231" s="42"/>
      <c r="F231" s="224" t="s">
        <v>306</v>
      </c>
      <c r="G231" s="42"/>
      <c r="H231" s="42"/>
      <c r="I231" s="221"/>
      <c r="J231" s="42"/>
      <c r="K231" s="42"/>
      <c r="L231" s="46"/>
      <c r="M231" s="222"/>
      <c r="N231" s="223"/>
      <c r="O231" s="86"/>
      <c r="P231" s="86"/>
      <c r="Q231" s="86"/>
      <c r="R231" s="86"/>
      <c r="S231" s="86"/>
      <c r="T231" s="87"/>
      <c r="U231" s="40"/>
      <c r="V231" s="40"/>
      <c r="W231" s="40"/>
      <c r="X231" s="40"/>
      <c r="Y231" s="40"/>
      <c r="Z231" s="40"/>
      <c r="AA231" s="40"/>
      <c r="AB231" s="40"/>
      <c r="AC231" s="40"/>
      <c r="AD231" s="40"/>
      <c r="AE231" s="40"/>
      <c r="AT231" s="19" t="s">
        <v>149</v>
      </c>
      <c r="AU231" s="19" t="s">
        <v>82</v>
      </c>
    </row>
    <row r="232" s="12" customFormat="1" ht="25.92" customHeight="1">
      <c r="A232" s="12"/>
      <c r="B232" s="190"/>
      <c r="C232" s="191"/>
      <c r="D232" s="192" t="s">
        <v>71</v>
      </c>
      <c r="E232" s="193" t="s">
        <v>307</v>
      </c>
      <c r="F232" s="193" t="s">
        <v>308</v>
      </c>
      <c r="G232" s="191"/>
      <c r="H232" s="191"/>
      <c r="I232" s="194"/>
      <c r="J232" s="195">
        <f>BK232</f>
        <v>0</v>
      </c>
      <c r="K232" s="191"/>
      <c r="L232" s="196"/>
      <c r="M232" s="197"/>
      <c r="N232" s="198"/>
      <c r="O232" s="198"/>
      <c r="P232" s="199">
        <f>P233+P257+P284+P298+P310+P326+P331+P338+P391+P400+P430+P449+P478+P522</f>
        <v>0</v>
      </c>
      <c r="Q232" s="198"/>
      <c r="R232" s="199">
        <f>R233+R257+R284+R298+R310+R326+R331+R338+R391+R400+R430+R449+R478+R522</f>
        <v>0</v>
      </c>
      <c r="S232" s="198"/>
      <c r="T232" s="200">
        <f>T233+T257+T284+T298+T310+T326+T331+T338+T391+T400+T430+T449+T478+T522</f>
        <v>0</v>
      </c>
      <c r="U232" s="12"/>
      <c r="V232" s="12"/>
      <c r="W232" s="12"/>
      <c r="X232" s="12"/>
      <c r="Y232" s="12"/>
      <c r="Z232" s="12"/>
      <c r="AA232" s="12"/>
      <c r="AB232" s="12"/>
      <c r="AC232" s="12"/>
      <c r="AD232" s="12"/>
      <c r="AE232" s="12"/>
      <c r="AR232" s="201" t="s">
        <v>82</v>
      </c>
      <c r="AT232" s="202" t="s">
        <v>71</v>
      </c>
      <c r="AU232" s="202" t="s">
        <v>72</v>
      </c>
      <c r="AY232" s="201" t="s">
        <v>139</v>
      </c>
      <c r="BK232" s="203">
        <f>BK233+BK257+BK284+BK298+BK310+BK326+BK331+BK338+BK391+BK400+BK430+BK449+BK478+BK522</f>
        <v>0</v>
      </c>
    </row>
    <row r="233" s="12" customFormat="1" ht="22.8" customHeight="1">
      <c r="A233" s="12"/>
      <c r="B233" s="190"/>
      <c r="C233" s="191"/>
      <c r="D233" s="192" t="s">
        <v>71</v>
      </c>
      <c r="E233" s="204" t="s">
        <v>309</v>
      </c>
      <c r="F233" s="204" t="s">
        <v>310</v>
      </c>
      <c r="G233" s="191"/>
      <c r="H233" s="191"/>
      <c r="I233" s="194"/>
      <c r="J233" s="205">
        <f>BK233</f>
        <v>0</v>
      </c>
      <c r="K233" s="191"/>
      <c r="L233" s="196"/>
      <c r="M233" s="197"/>
      <c r="N233" s="198"/>
      <c r="O233" s="198"/>
      <c r="P233" s="199">
        <f>SUM(P234:P256)</f>
        <v>0</v>
      </c>
      <c r="Q233" s="198"/>
      <c r="R233" s="199">
        <f>SUM(R234:R256)</f>
        <v>0</v>
      </c>
      <c r="S233" s="198"/>
      <c r="T233" s="200">
        <f>SUM(T234:T256)</f>
        <v>0</v>
      </c>
      <c r="U233" s="12"/>
      <c r="V233" s="12"/>
      <c r="W233" s="12"/>
      <c r="X233" s="12"/>
      <c r="Y233" s="12"/>
      <c r="Z233" s="12"/>
      <c r="AA233" s="12"/>
      <c r="AB233" s="12"/>
      <c r="AC233" s="12"/>
      <c r="AD233" s="12"/>
      <c r="AE233" s="12"/>
      <c r="AR233" s="201" t="s">
        <v>82</v>
      </c>
      <c r="AT233" s="202" t="s">
        <v>71</v>
      </c>
      <c r="AU233" s="202" t="s">
        <v>80</v>
      </c>
      <c r="AY233" s="201" t="s">
        <v>139</v>
      </c>
      <c r="BK233" s="203">
        <f>SUM(BK234:BK256)</f>
        <v>0</v>
      </c>
    </row>
    <row r="234" s="2" customFormat="1" ht="16.5" customHeight="1">
      <c r="A234" s="40"/>
      <c r="B234" s="41"/>
      <c r="C234" s="206" t="s">
        <v>157</v>
      </c>
      <c r="D234" s="206" t="s">
        <v>142</v>
      </c>
      <c r="E234" s="207" t="s">
        <v>311</v>
      </c>
      <c r="F234" s="208" t="s">
        <v>312</v>
      </c>
      <c r="G234" s="209" t="s">
        <v>145</v>
      </c>
      <c r="H234" s="210">
        <v>2</v>
      </c>
      <c r="I234" s="211"/>
      <c r="J234" s="212">
        <f>ROUND(I234*H234,2)</f>
        <v>0</v>
      </c>
      <c r="K234" s="208" t="s">
        <v>146</v>
      </c>
      <c r="L234" s="46"/>
      <c r="M234" s="213" t="s">
        <v>19</v>
      </c>
      <c r="N234" s="214" t="s">
        <v>43</v>
      </c>
      <c r="O234" s="86"/>
      <c r="P234" s="215">
        <f>O234*H234</f>
        <v>0</v>
      </c>
      <c r="Q234" s="215">
        <v>0</v>
      </c>
      <c r="R234" s="215">
        <f>Q234*H234</f>
        <v>0</v>
      </c>
      <c r="S234" s="215">
        <v>0</v>
      </c>
      <c r="T234" s="216">
        <f>S234*H234</f>
        <v>0</v>
      </c>
      <c r="U234" s="40"/>
      <c r="V234" s="40"/>
      <c r="W234" s="40"/>
      <c r="X234" s="40"/>
      <c r="Y234" s="40"/>
      <c r="Z234" s="40"/>
      <c r="AA234" s="40"/>
      <c r="AB234" s="40"/>
      <c r="AC234" s="40"/>
      <c r="AD234" s="40"/>
      <c r="AE234" s="40"/>
      <c r="AR234" s="217" t="s">
        <v>183</v>
      </c>
      <c r="AT234" s="217" t="s">
        <v>142</v>
      </c>
      <c r="AU234" s="217" t="s">
        <v>82</v>
      </c>
      <c r="AY234" s="19" t="s">
        <v>139</v>
      </c>
      <c r="BE234" s="218">
        <f>IF(N234="základní",J234,0)</f>
        <v>0</v>
      </c>
      <c r="BF234" s="218">
        <f>IF(N234="snížená",J234,0)</f>
        <v>0</v>
      </c>
      <c r="BG234" s="218">
        <f>IF(N234="zákl. přenesená",J234,0)</f>
        <v>0</v>
      </c>
      <c r="BH234" s="218">
        <f>IF(N234="sníž. přenesená",J234,0)</f>
        <v>0</v>
      </c>
      <c r="BI234" s="218">
        <f>IF(N234="nulová",J234,0)</f>
        <v>0</v>
      </c>
      <c r="BJ234" s="19" t="s">
        <v>80</v>
      </c>
      <c r="BK234" s="218">
        <f>ROUND(I234*H234,2)</f>
        <v>0</v>
      </c>
      <c r="BL234" s="19" t="s">
        <v>183</v>
      </c>
      <c r="BM234" s="217" t="s">
        <v>313</v>
      </c>
    </row>
    <row r="235" s="2" customFormat="1">
      <c r="A235" s="40"/>
      <c r="B235" s="41"/>
      <c r="C235" s="42"/>
      <c r="D235" s="219" t="s">
        <v>148</v>
      </c>
      <c r="E235" s="42"/>
      <c r="F235" s="220" t="s">
        <v>312</v>
      </c>
      <c r="G235" s="42"/>
      <c r="H235" s="42"/>
      <c r="I235" s="221"/>
      <c r="J235" s="42"/>
      <c r="K235" s="42"/>
      <c r="L235" s="46"/>
      <c r="M235" s="222"/>
      <c r="N235" s="223"/>
      <c r="O235" s="86"/>
      <c r="P235" s="86"/>
      <c r="Q235" s="86"/>
      <c r="R235" s="86"/>
      <c r="S235" s="86"/>
      <c r="T235" s="87"/>
      <c r="U235" s="40"/>
      <c r="V235" s="40"/>
      <c r="W235" s="40"/>
      <c r="X235" s="40"/>
      <c r="Y235" s="40"/>
      <c r="Z235" s="40"/>
      <c r="AA235" s="40"/>
      <c r="AB235" s="40"/>
      <c r="AC235" s="40"/>
      <c r="AD235" s="40"/>
      <c r="AE235" s="40"/>
      <c r="AT235" s="19" t="s">
        <v>148</v>
      </c>
      <c r="AU235" s="19" t="s">
        <v>82</v>
      </c>
    </row>
    <row r="236" s="2" customFormat="1">
      <c r="A236" s="40"/>
      <c r="B236" s="41"/>
      <c r="C236" s="42"/>
      <c r="D236" s="219" t="s">
        <v>149</v>
      </c>
      <c r="E236" s="42"/>
      <c r="F236" s="224" t="s">
        <v>314</v>
      </c>
      <c r="G236" s="42"/>
      <c r="H236" s="42"/>
      <c r="I236" s="221"/>
      <c r="J236" s="42"/>
      <c r="K236" s="42"/>
      <c r="L236" s="46"/>
      <c r="M236" s="222"/>
      <c r="N236" s="223"/>
      <c r="O236" s="86"/>
      <c r="P236" s="86"/>
      <c r="Q236" s="86"/>
      <c r="R236" s="86"/>
      <c r="S236" s="86"/>
      <c r="T236" s="87"/>
      <c r="U236" s="40"/>
      <c r="V236" s="40"/>
      <c r="W236" s="40"/>
      <c r="X236" s="40"/>
      <c r="Y236" s="40"/>
      <c r="Z236" s="40"/>
      <c r="AA236" s="40"/>
      <c r="AB236" s="40"/>
      <c r="AC236" s="40"/>
      <c r="AD236" s="40"/>
      <c r="AE236" s="40"/>
      <c r="AT236" s="19" t="s">
        <v>149</v>
      </c>
      <c r="AU236" s="19" t="s">
        <v>82</v>
      </c>
    </row>
    <row r="237" s="2" customFormat="1" ht="21.75" customHeight="1">
      <c r="A237" s="40"/>
      <c r="B237" s="41"/>
      <c r="C237" s="206" t="s">
        <v>315</v>
      </c>
      <c r="D237" s="206" t="s">
        <v>142</v>
      </c>
      <c r="E237" s="207" t="s">
        <v>316</v>
      </c>
      <c r="F237" s="208" t="s">
        <v>317</v>
      </c>
      <c r="G237" s="209" t="s">
        <v>318</v>
      </c>
      <c r="H237" s="210">
        <v>18</v>
      </c>
      <c r="I237" s="211"/>
      <c r="J237" s="212">
        <f>ROUND(I237*H237,2)</f>
        <v>0</v>
      </c>
      <c r="K237" s="208" t="s">
        <v>146</v>
      </c>
      <c r="L237" s="46"/>
      <c r="M237" s="213" t="s">
        <v>19</v>
      </c>
      <c r="N237" s="214" t="s">
        <v>43</v>
      </c>
      <c r="O237" s="86"/>
      <c r="P237" s="215">
        <f>O237*H237</f>
        <v>0</v>
      </c>
      <c r="Q237" s="215">
        <v>0</v>
      </c>
      <c r="R237" s="215">
        <f>Q237*H237</f>
        <v>0</v>
      </c>
      <c r="S237" s="215">
        <v>0</v>
      </c>
      <c r="T237" s="216">
        <f>S237*H237</f>
        <v>0</v>
      </c>
      <c r="U237" s="40"/>
      <c r="V237" s="40"/>
      <c r="W237" s="40"/>
      <c r="X237" s="40"/>
      <c r="Y237" s="40"/>
      <c r="Z237" s="40"/>
      <c r="AA237" s="40"/>
      <c r="AB237" s="40"/>
      <c r="AC237" s="40"/>
      <c r="AD237" s="40"/>
      <c r="AE237" s="40"/>
      <c r="AR237" s="217" t="s">
        <v>183</v>
      </c>
      <c r="AT237" s="217" t="s">
        <v>142</v>
      </c>
      <c r="AU237" s="217" t="s">
        <v>82</v>
      </c>
      <c r="AY237" s="19" t="s">
        <v>139</v>
      </c>
      <c r="BE237" s="218">
        <f>IF(N237="základní",J237,0)</f>
        <v>0</v>
      </c>
      <c r="BF237" s="218">
        <f>IF(N237="snížená",J237,0)</f>
        <v>0</v>
      </c>
      <c r="BG237" s="218">
        <f>IF(N237="zákl. přenesená",J237,0)</f>
        <v>0</v>
      </c>
      <c r="BH237" s="218">
        <f>IF(N237="sníž. přenesená",J237,0)</f>
        <v>0</v>
      </c>
      <c r="BI237" s="218">
        <f>IF(N237="nulová",J237,0)</f>
        <v>0</v>
      </c>
      <c r="BJ237" s="19" t="s">
        <v>80</v>
      </c>
      <c r="BK237" s="218">
        <f>ROUND(I237*H237,2)</f>
        <v>0</v>
      </c>
      <c r="BL237" s="19" t="s">
        <v>183</v>
      </c>
      <c r="BM237" s="217" t="s">
        <v>319</v>
      </c>
    </row>
    <row r="238" s="2" customFormat="1">
      <c r="A238" s="40"/>
      <c r="B238" s="41"/>
      <c r="C238" s="42"/>
      <c r="D238" s="219" t="s">
        <v>148</v>
      </c>
      <c r="E238" s="42"/>
      <c r="F238" s="220" t="s">
        <v>317</v>
      </c>
      <c r="G238" s="42"/>
      <c r="H238" s="42"/>
      <c r="I238" s="221"/>
      <c r="J238" s="42"/>
      <c r="K238" s="42"/>
      <c r="L238" s="46"/>
      <c r="M238" s="222"/>
      <c r="N238" s="223"/>
      <c r="O238" s="86"/>
      <c r="P238" s="86"/>
      <c r="Q238" s="86"/>
      <c r="R238" s="86"/>
      <c r="S238" s="86"/>
      <c r="T238" s="87"/>
      <c r="U238" s="40"/>
      <c r="V238" s="40"/>
      <c r="W238" s="40"/>
      <c r="X238" s="40"/>
      <c r="Y238" s="40"/>
      <c r="Z238" s="40"/>
      <c r="AA238" s="40"/>
      <c r="AB238" s="40"/>
      <c r="AC238" s="40"/>
      <c r="AD238" s="40"/>
      <c r="AE238" s="40"/>
      <c r="AT238" s="19" t="s">
        <v>148</v>
      </c>
      <c r="AU238" s="19" t="s">
        <v>82</v>
      </c>
    </row>
    <row r="239" s="2" customFormat="1">
      <c r="A239" s="40"/>
      <c r="B239" s="41"/>
      <c r="C239" s="42"/>
      <c r="D239" s="219" t="s">
        <v>149</v>
      </c>
      <c r="E239" s="42"/>
      <c r="F239" s="224" t="s">
        <v>320</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149</v>
      </c>
      <c r="AU239" s="19" t="s">
        <v>82</v>
      </c>
    </row>
    <row r="240" s="13" customFormat="1">
      <c r="A240" s="13"/>
      <c r="B240" s="225"/>
      <c r="C240" s="226"/>
      <c r="D240" s="219" t="s">
        <v>154</v>
      </c>
      <c r="E240" s="227" t="s">
        <v>19</v>
      </c>
      <c r="F240" s="228" t="s">
        <v>321</v>
      </c>
      <c r="G240" s="226"/>
      <c r="H240" s="229">
        <v>18</v>
      </c>
      <c r="I240" s="230"/>
      <c r="J240" s="226"/>
      <c r="K240" s="226"/>
      <c r="L240" s="231"/>
      <c r="M240" s="232"/>
      <c r="N240" s="233"/>
      <c r="O240" s="233"/>
      <c r="P240" s="233"/>
      <c r="Q240" s="233"/>
      <c r="R240" s="233"/>
      <c r="S240" s="233"/>
      <c r="T240" s="234"/>
      <c r="U240" s="13"/>
      <c r="V240" s="13"/>
      <c r="W240" s="13"/>
      <c r="X240" s="13"/>
      <c r="Y240" s="13"/>
      <c r="Z240" s="13"/>
      <c r="AA240" s="13"/>
      <c r="AB240" s="13"/>
      <c r="AC240" s="13"/>
      <c r="AD240" s="13"/>
      <c r="AE240" s="13"/>
      <c r="AT240" s="235" t="s">
        <v>154</v>
      </c>
      <c r="AU240" s="235" t="s">
        <v>82</v>
      </c>
      <c r="AV240" s="13" t="s">
        <v>82</v>
      </c>
      <c r="AW240" s="13" t="s">
        <v>31</v>
      </c>
      <c r="AX240" s="13" t="s">
        <v>72</v>
      </c>
      <c r="AY240" s="235" t="s">
        <v>139</v>
      </c>
    </row>
    <row r="241" s="14" customFormat="1">
      <c r="A241" s="14"/>
      <c r="B241" s="236"/>
      <c r="C241" s="237"/>
      <c r="D241" s="219" t="s">
        <v>154</v>
      </c>
      <c r="E241" s="238" t="s">
        <v>19</v>
      </c>
      <c r="F241" s="239" t="s">
        <v>156</v>
      </c>
      <c r="G241" s="237"/>
      <c r="H241" s="240">
        <v>18</v>
      </c>
      <c r="I241" s="241"/>
      <c r="J241" s="237"/>
      <c r="K241" s="237"/>
      <c r="L241" s="242"/>
      <c r="M241" s="243"/>
      <c r="N241" s="244"/>
      <c r="O241" s="244"/>
      <c r="P241" s="244"/>
      <c r="Q241" s="244"/>
      <c r="R241" s="244"/>
      <c r="S241" s="244"/>
      <c r="T241" s="245"/>
      <c r="U241" s="14"/>
      <c r="V241" s="14"/>
      <c r="W241" s="14"/>
      <c r="X241" s="14"/>
      <c r="Y241" s="14"/>
      <c r="Z241" s="14"/>
      <c r="AA241" s="14"/>
      <c r="AB241" s="14"/>
      <c r="AC241" s="14"/>
      <c r="AD241" s="14"/>
      <c r="AE241" s="14"/>
      <c r="AT241" s="246" t="s">
        <v>154</v>
      </c>
      <c r="AU241" s="246" t="s">
        <v>82</v>
      </c>
      <c r="AV241" s="14" t="s">
        <v>147</v>
      </c>
      <c r="AW241" s="14" t="s">
        <v>31</v>
      </c>
      <c r="AX241" s="14" t="s">
        <v>80</v>
      </c>
      <c r="AY241" s="246" t="s">
        <v>139</v>
      </c>
    </row>
    <row r="242" s="2" customFormat="1" ht="33" customHeight="1">
      <c r="A242" s="40"/>
      <c r="B242" s="41"/>
      <c r="C242" s="206" t="s">
        <v>233</v>
      </c>
      <c r="D242" s="206" t="s">
        <v>142</v>
      </c>
      <c r="E242" s="207" t="s">
        <v>322</v>
      </c>
      <c r="F242" s="208" t="s">
        <v>323</v>
      </c>
      <c r="G242" s="209" t="s">
        <v>318</v>
      </c>
      <c r="H242" s="210">
        <v>18</v>
      </c>
      <c r="I242" s="211"/>
      <c r="J242" s="212">
        <f>ROUND(I242*H242,2)</f>
        <v>0</v>
      </c>
      <c r="K242" s="208" t="s">
        <v>146</v>
      </c>
      <c r="L242" s="46"/>
      <c r="M242" s="213" t="s">
        <v>19</v>
      </c>
      <c r="N242" s="214" t="s">
        <v>43</v>
      </c>
      <c r="O242" s="86"/>
      <c r="P242" s="215">
        <f>O242*H242</f>
        <v>0</v>
      </c>
      <c r="Q242" s="215">
        <v>0</v>
      </c>
      <c r="R242" s="215">
        <f>Q242*H242</f>
        <v>0</v>
      </c>
      <c r="S242" s="215">
        <v>0</v>
      </c>
      <c r="T242" s="216">
        <f>S242*H242</f>
        <v>0</v>
      </c>
      <c r="U242" s="40"/>
      <c r="V242" s="40"/>
      <c r="W242" s="40"/>
      <c r="X242" s="40"/>
      <c r="Y242" s="40"/>
      <c r="Z242" s="40"/>
      <c r="AA242" s="40"/>
      <c r="AB242" s="40"/>
      <c r="AC242" s="40"/>
      <c r="AD242" s="40"/>
      <c r="AE242" s="40"/>
      <c r="AR242" s="217" t="s">
        <v>183</v>
      </c>
      <c r="AT242" s="217" t="s">
        <v>142</v>
      </c>
      <c r="AU242" s="217" t="s">
        <v>82</v>
      </c>
      <c r="AY242" s="19" t="s">
        <v>139</v>
      </c>
      <c r="BE242" s="218">
        <f>IF(N242="základní",J242,0)</f>
        <v>0</v>
      </c>
      <c r="BF242" s="218">
        <f>IF(N242="snížená",J242,0)</f>
        <v>0</v>
      </c>
      <c r="BG242" s="218">
        <f>IF(N242="zákl. přenesená",J242,0)</f>
        <v>0</v>
      </c>
      <c r="BH242" s="218">
        <f>IF(N242="sníž. přenesená",J242,0)</f>
        <v>0</v>
      </c>
      <c r="BI242" s="218">
        <f>IF(N242="nulová",J242,0)</f>
        <v>0</v>
      </c>
      <c r="BJ242" s="19" t="s">
        <v>80</v>
      </c>
      <c r="BK242" s="218">
        <f>ROUND(I242*H242,2)</f>
        <v>0</v>
      </c>
      <c r="BL242" s="19" t="s">
        <v>183</v>
      </c>
      <c r="BM242" s="217" t="s">
        <v>324</v>
      </c>
    </row>
    <row r="243" s="2" customFormat="1">
      <c r="A243" s="40"/>
      <c r="B243" s="41"/>
      <c r="C243" s="42"/>
      <c r="D243" s="219" t="s">
        <v>148</v>
      </c>
      <c r="E243" s="42"/>
      <c r="F243" s="220" t="s">
        <v>323</v>
      </c>
      <c r="G243" s="42"/>
      <c r="H243" s="42"/>
      <c r="I243" s="221"/>
      <c r="J243" s="42"/>
      <c r="K243" s="42"/>
      <c r="L243" s="46"/>
      <c r="M243" s="222"/>
      <c r="N243" s="223"/>
      <c r="O243" s="86"/>
      <c r="P243" s="86"/>
      <c r="Q243" s="86"/>
      <c r="R243" s="86"/>
      <c r="S243" s="86"/>
      <c r="T243" s="87"/>
      <c r="U243" s="40"/>
      <c r="V243" s="40"/>
      <c r="W243" s="40"/>
      <c r="X243" s="40"/>
      <c r="Y243" s="40"/>
      <c r="Z243" s="40"/>
      <c r="AA243" s="40"/>
      <c r="AB243" s="40"/>
      <c r="AC243" s="40"/>
      <c r="AD243" s="40"/>
      <c r="AE243" s="40"/>
      <c r="AT243" s="19" t="s">
        <v>148</v>
      </c>
      <c r="AU243" s="19" t="s">
        <v>82</v>
      </c>
    </row>
    <row r="244" s="2" customFormat="1">
      <c r="A244" s="40"/>
      <c r="B244" s="41"/>
      <c r="C244" s="42"/>
      <c r="D244" s="219" t="s">
        <v>149</v>
      </c>
      <c r="E244" s="42"/>
      <c r="F244" s="224" t="s">
        <v>325</v>
      </c>
      <c r="G244" s="42"/>
      <c r="H244" s="42"/>
      <c r="I244" s="221"/>
      <c r="J244" s="42"/>
      <c r="K244" s="42"/>
      <c r="L244" s="46"/>
      <c r="M244" s="222"/>
      <c r="N244" s="223"/>
      <c r="O244" s="86"/>
      <c r="P244" s="86"/>
      <c r="Q244" s="86"/>
      <c r="R244" s="86"/>
      <c r="S244" s="86"/>
      <c r="T244" s="87"/>
      <c r="U244" s="40"/>
      <c r="V244" s="40"/>
      <c r="W244" s="40"/>
      <c r="X244" s="40"/>
      <c r="Y244" s="40"/>
      <c r="Z244" s="40"/>
      <c r="AA244" s="40"/>
      <c r="AB244" s="40"/>
      <c r="AC244" s="40"/>
      <c r="AD244" s="40"/>
      <c r="AE244" s="40"/>
      <c r="AT244" s="19" t="s">
        <v>149</v>
      </c>
      <c r="AU244" s="19" t="s">
        <v>82</v>
      </c>
    </row>
    <row r="245" s="2" customFormat="1" ht="16.5" customHeight="1">
      <c r="A245" s="40"/>
      <c r="B245" s="41"/>
      <c r="C245" s="206" t="s">
        <v>326</v>
      </c>
      <c r="D245" s="206" t="s">
        <v>142</v>
      </c>
      <c r="E245" s="207" t="s">
        <v>327</v>
      </c>
      <c r="F245" s="208" t="s">
        <v>328</v>
      </c>
      <c r="G245" s="209" t="s">
        <v>145</v>
      </c>
      <c r="H245" s="210">
        <v>4</v>
      </c>
      <c r="I245" s="211"/>
      <c r="J245" s="212">
        <f>ROUND(I245*H245,2)</f>
        <v>0</v>
      </c>
      <c r="K245" s="208" t="s">
        <v>146</v>
      </c>
      <c r="L245" s="46"/>
      <c r="M245" s="213" t="s">
        <v>19</v>
      </c>
      <c r="N245" s="214" t="s">
        <v>43</v>
      </c>
      <c r="O245" s="86"/>
      <c r="P245" s="215">
        <f>O245*H245</f>
        <v>0</v>
      </c>
      <c r="Q245" s="215">
        <v>0</v>
      </c>
      <c r="R245" s="215">
        <f>Q245*H245</f>
        <v>0</v>
      </c>
      <c r="S245" s="215">
        <v>0</v>
      </c>
      <c r="T245" s="216">
        <f>S245*H245</f>
        <v>0</v>
      </c>
      <c r="U245" s="40"/>
      <c r="V245" s="40"/>
      <c r="W245" s="40"/>
      <c r="X245" s="40"/>
      <c r="Y245" s="40"/>
      <c r="Z245" s="40"/>
      <c r="AA245" s="40"/>
      <c r="AB245" s="40"/>
      <c r="AC245" s="40"/>
      <c r="AD245" s="40"/>
      <c r="AE245" s="40"/>
      <c r="AR245" s="217" t="s">
        <v>183</v>
      </c>
      <c r="AT245" s="217" t="s">
        <v>142</v>
      </c>
      <c r="AU245" s="217" t="s">
        <v>82</v>
      </c>
      <c r="AY245" s="19" t="s">
        <v>139</v>
      </c>
      <c r="BE245" s="218">
        <f>IF(N245="základní",J245,0)</f>
        <v>0</v>
      </c>
      <c r="BF245" s="218">
        <f>IF(N245="snížená",J245,0)</f>
        <v>0</v>
      </c>
      <c r="BG245" s="218">
        <f>IF(N245="zákl. přenesená",J245,0)</f>
        <v>0</v>
      </c>
      <c r="BH245" s="218">
        <f>IF(N245="sníž. přenesená",J245,0)</f>
        <v>0</v>
      </c>
      <c r="BI245" s="218">
        <f>IF(N245="nulová",J245,0)</f>
        <v>0</v>
      </c>
      <c r="BJ245" s="19" t="s">
        <v>80</v>
      </c>
      <c r="BK245" s="218">
        <f>ROUND(I245*H245,2)</f>
        <v>0</v>
      </c>
      <c r="BL245" s="19" t="s">
        <v>183</v>
      </c>
      <c r="BM245" s="217" t="s">
        <v>329</v>
      </c>
    </row>
    <row r="246" s="2" customFormat="1">
      <c r="A246" s="40"/>
      <c r="B246" s="41"/>
      <c r="C246" s="42"/>
      <c r="D246" s="219" t="s">
        <v>148</v>
      </c>
      <c r="E246" s="42"/>
      <c r="F246" s="220" t="s">
        <v>328</v>
      </c>
      <c r="G246" s="42"/>
      <c r="H246" s="42"/>
      <c r="I246" s="221"/>
      <c r="J246" s="42"/>
      <c r="K246" s="42"/>
      <c r="L246" s="46"/>
      <c r="M246" s="222"/>
      <c r="N246" s="223"/>
      <c r="O246" s="86"/>
      <c r="P246" s="86"/>
      <c r="Q246" s="86"/>
      <c r="R246" s="86"/>
      <c r="S246" s="86"/>
      <c r="T246" s="87"/>
      <c r="U246" s="40"/>
      <c r="V246" s="40"/>
      <c r="W246" s="40"/>
      <c r="X246" s="40"/>
      <c r="Y246" s="40"/>
      <c r="Z246" s="40"/>
      <c r="AA246" s="40"/>
      <c r="AB246" s="40"/>
      <c r="AC246" s="40"/>
      <c r="AD246" s="40"/>
      <c r="AE246" s="40"/>
      <c r="AT246" s="19" t="s">
        <v>148</v>
      </c>
      <c r="AU246" s="19" t="s">
        <v>82</v>
      </c>
    </row>
    <row r="247" s="2" customFormat="1">
      <c r="A247" s="40"/>
      <c r="B247" s="41"/>
      <c r="C247" s="42"/>
      <c r="D247" s="219" t="s">
        <v>149</v>
      </c>
      <c r="E247" s="42"/>
      <c r="F247" s="224" t="s">
        <v>330</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149</v>
      </c>
      <c r="AU247" s="19" t="s">
        <v>82</v>
      </c>
    </row>
    <row r="248" s="2" customFormat="1" ht="24.15" customHeight="1">
      <c r="A248" s="40"/>
      <c r="B248" s="41"/>
      <c r="C248" s="206" t="s">
        <v>238</v>
      </c>
      <c r="D248" s="206" t="s">
        <v>142</v>
      </c>
      <c r="E248" s="207" t="s">
        <v>331</v>
      </c>
      <c r="F248" s="208" t="s">
        <v>332</v>
      </c>
      <c r="G248" s="209" t="s">
        <v>318</v>
      </c>
      <c r="H248" s="210">
        <v>18</v>
      </c>
      <c r="I248" s="211"/>
      <c r="J248" s="212">
        <f>ROUND(I248*H248,2)</f>
        <v>0</v>
      </c>
      <c r="K248" s="208" t="s">
        <v>146</v>
      </c>
      <c r="L248" s="46"/>
      <c r="M248" s="213" t="s">
        <v>19</v>
      </c>
      <c r="N248" s="214" t="s">
        <v>43</v>
      </c>
      <c r="O248" s="86"/>
      <c r="P248" s="215">
        <f>O248*H248</f>
        <v>0</v>
      </c>
      <c r="Q248" s="215">
        <v>0</v>
      </c>
      <c r="R248" s="215">
        <f>Q248*H248</f>
        <v>0</v>
      </c>
      <c r="S248" s="215">
        <v>0</v>
      </c>
      <c r="T248" s="216">
        <f>S248*H248</f>
        <v>0</v>
      </c>
      <c r="U248" s="40"/>
      <c r="V248" s="40"/>
      <c r="W248" s="40"/>
      <c r="X248" s="40"/>
      <c r="Y248" s="40"/>
      <c r="Z248" s="40"/>
      <c r="AA248" s="40"/>
      <c r="AB248" s="40"/>
      <c r="AC248" s="40"/>
      <c r="AD248" s="40"/>
      <c r="AE248" s="40"/>
      <c r="AR248" s="217" t="s">
        <v>183</v>
      </c>
      <c r="AT248" s="217" t="s">
        <v>142</v>
      </c>
      <c r="AU248" s="217" t="s">
        <v>82</v>
      </c>
      <c r="AY248" s="19" t="s">
        <v>139</v>
      </c>
      <c r="BE248" s="218">
        <f>IF(N248="základní",J248,0)</f>
        <v>0</v>
      </c>
      <c r="BF248" s="218">
        <f>IF(N248="snížená",J248,0)</f>
        <v>0</v>
      </c>
      <c r="BG248" s="218">
        <f>IF(N248="zákl. přenesená",J248,0)</f>
        <v>0</v>
      </c>
      <c r="BH248" s="218">
        <f>IF(N248="sníž. přenesená",J248,0)</f>
        <v>0</v>
      </c>
      <c r="BI248" s="218">
        <f>IF(N248="nulová",J248,0)</f>
        <v>0</v>
      </c>
      <c r="BJ248" s="19" t="s">
        <v>80</v>
      </c>
      <c r="BK248" s="218">
        <f>ROUND(I248*H248,2)</f>
        <v>0</v>
      </c>
      <c r="BL248" s="19" t="s">
        <v>183</v>
      </c>
      <c r="BM248" s="217" t="s">
        <v>333</v>
      </c>
    </row>
    <row r="249" s="2" customFormat="1">
      <c r="A249" s="40"/>
      <c r="B249" s="41"/>
      <c r="C249" s="42"/>
      <c r="D249" s="219" t="s">
        <v>148</v>
      </c>
      <c r="E249" s="42"/>
      <c r="F249" s="220" t="s">
        <v>332</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148</v>
      </c>
      <c r="AU249" s="19" t="s">
        <v>82</v>
      </c>
    </row>
    <row r="250" s="2" customFormat="1">
      <c r="A250" s="40"/>
      <c r="B250" s="41"/>
      <c r="C250" s="42"/>
      <c r="D250" s="219" t="s">
        <v>149</v>
      </c>
      <c r="E250" s="42"/>
      <c r="F250" s="224" t="s">
        <v>334</v>
      </c>
      <c r="G250" s="42"/>
      <c r="H250" s="42"/>
      <c r="I250" s="221"/>
      <c r="J250" s="42"/>
      <c r="K250" s="42"/>
      <c r="L250" s="46"/>
      <c r="M250" s="222"/>
      <c r="N250" s="223"/>
      <c r="O250" s="86"/>
      <c r="P250" s="86"/>
      <c r="Q250" s="86"/>
      <c r="R250" s="86"/>
      <c r="S250" s="86"/>
      <c r="T250" s="87"/>
      <c r="U250" s="40"/>
      <c r="V250" s="40"/>
      <c r="W250" s="40"/>
      <c r="X250" s="40"/>
      <c r="Y250" s="40"/>
      <c r="Z250" s="40"/>
      <c r="AA250" s="40"/>
      <c r="AB250" s="40"/>
      <c r="AC250" s="40"/>
      <c r="AD250" s="40"/>
      <c r="AE250" s="40"/>
      <c r="AT250" s="19" t="s">
        <v>149</v>
      </c>
      <c r="AU250" s="19" t="s">
        <v>82</v>
      </c>
    </row>
    <row r="251" s="2" customFormat="1" ht="21.75" customHeight="1">
      <c r="A251" s="40"/>
      <c r="B251" s="41"/>
      <c r="C251" s="206" t="s">
        <v>335</v>
      </c>
      <c r="D251" s="206" t="s">
        <v>142</v>
      </c>
      <c r="E251" s="207" t="s">
        <v>336</v>
      </c>
      <c r="F251" s="208" t="s">
        <v>337</v>
      </c>
      <c r="G251" s="209" t="s">
        <v>318</v>
      </c>
      <c r="H251" s="210">
        <v>18</v>
      </c>
      <c r="I251" s="211"/>
      <c r="J251" s="212">
        <f>ROUND(I251*H251,2)</f>
        <v>0</v>
      </c>
      <c r="K251" s="208" t="s">
        <v>146</v>
      </c>
      <c r="L251" s="46"/>
      <c r="M251" s="213" t="s">
        <v>19</v>
      </c>
      <c r="N251" s="214" t="s">
        <v>43</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183</v>
      </c>
      <c r="AT251" s="217" t="s">
        <v>142</v>
      </c>
      <c r="AU251" s="217" t="s">
        <v>82</v>
      </c>
      <c r="AY251" s="19" t="s">
        <v>139</v>
      </c>
      <c r="BE251" s="218">
        <f>IF(N251="základní",J251,0)</f>
        <v>0</v>
      </c>
      <c r="BF251" s="218">
        <f>IF(N251="snížená",J251,0)</f>
        <v>0</v>
      </c>
      <c r="BG251" s="218">
        <f>IF(N251="zákl. přenesená",J251,0)</f>
        <v>0</v>
      </c>
      <c r="BH251" s="218">
        <f>IF(N251="sníž. přenesená",J251,0)</f>
        <v>0</v>
      </c>
      <c r="BI251" s="218">
        <f>IF(N251="nulová",J251,0)</f>
        <v>0</v>
      </c>
      <c r="BJ251" s="19" t="s">
        <v>80</v>
      </c>
      <c r="BK251" s="218">
        <f>ROUND(I251*H251,2)</f>
        <v>0</v>
      </c>
      <c r="BL251" s="19" t="s">
        <v>183</v>
      </c>
      <c r="BM251" s="217" t="s">
        <v>338</v>
      </c>
    </row>
    <row r="252" s="2" customFormat="1">
      <c r="A252" s="40"/>
      <c r="B252" s="41"/>
      <c r="C252" s="42"/>
      <c r="D252" s="219" t="s">
        <v>148</v>
      </c>
      <c r="E252" s="42"/>
      <c r="F252" s="220" t="s">
        <v>337</v>
      </c>
      <c r="G252" s="42"/>
      <c r="H252" s="42"/>
      <c r="I252" s="221"/>
      <c r="J252" s="42"/>
      <c r="K252" s="42"/>
      <c r="L252" s="46"/>
      <c r="M252" s="222"/>
      <c r="N252" s="223"/>
      <c r="O252" s="86"/>
      <c r="P252" s="86"/>
      <c r="Q252" s="86"/>
      <c r="R252" s="86"/>
      <c r="S252" s="86"/>
      <c r="T252" s="87"/>
      <c r="U252" s="40"/>
      <c r="V252" s="40"/>
      <c r="W252" s="40"/>
      <c r="X252" s="40"/>
      <c r="Y252" s="40"/>
      <c r="Z252" s="40"/>
      <c r="AA252" s="40"/>
      <c r="AB252" s="40"/>
      <c r="AC252" s="40"/>
      <c r="AD252" s="40"/>
      <c r="AE252" s="40"/>
      <c r="AT252" s="19" t="s">
        <v>148</v>
      </c>
      <c r="AU252" s="19" t="s">
        <v>82</v>
      </c>
    </row>
    <row r="253" s="2" customFormat="1">
      <c r="A253" s="40"/>
      <c r="B253" s="41"/>
      <c r="C253" s="42"/>
      <c r="D253" s="219" t="s">
        <v>149</v>
      </c>
      <c r="E253" s="42"/>
      <c r="F253" s="224" t="s">
        <v>334</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149</v>
      </c>
      <c r="AU253" s="19" t="s">
        <v>82</v>
      </c>
    </row>
    <row r="254" s="2" customFormat="1" ht="24.15" customHeight="1">
      <c r="A254" s="40"/>
      <c r="B254" s="41"/>
      <c r="C254" s="206" t="s">
        <v>243</v>
      </c>
      <c r="D254" s="206" t="s">
        <v>142</v>
      </c>
      <c r="E254" s="207" t="s">
        <v>339</v>
      </c>
      <c r="F254" s="208" t="s">
        <v>340</v>
      </c>
      <c r="G254" s="209" t="s">
        <v>281</v>
      </c>
      <c r="H254" s="210">
        <v>0.029000000000000001</v>
      </c>
      <c r="I254" s="211"/>
      <c r="J254" s="212">
        <f>ROUND(I254*H254,2)</f>
        <v>0</v>
      </c>
      <c r="K254" s="208" t="s">
        <v>146</v>
      </c>
      <c r="L254" s="46"/>
      <c r="M254" s="213" t="s">
        <v>19</v>
      </c>
      <c r="N254" s="214" t="s">
        <v>43</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183</v>
      </c>
      <c r="AT254" s="217" t="s">
        <v>142</v>
      </c>
      <c r="AU254" s="217" t="s">
        <v>82</v>
      </c>
      <c r="AY254" s="19" t="s">
        <v>139</v>
      </c>
      <c r="BE254" s="218">
        <f>IF(N254="základní",J254,0)</f>
        <v>0</v>
      </c>
      <c r="BF254" s="218">
        <f>IF(N254="snížená",J254,0)</f>
        <v>0</v>
      </c>
      <c r="BG254" s="218">
        <f>IF(N254="zákl. přenesená",J254,0)</f>
        <v>0</v>
      </c>
      <c r="BH254" s="218">
        <f>IF(N254="sníž. přenesená",J254,0)</f>
        <v>0</v>
      </c>
      <c r="BI254" s="218">
        <f>IF(N254="nulová",J254,0)</f>
        <v>0</v>
      </c>
      <c r="BJ254" s="19" t="s">
        <v>80</v>
      </c>
      <c r="BK254" s="218">
        <f>ROUND(I254*H254,2)</f>
        <v>0</v>
      </c>
      <c r="BL254" s="19" t="s">
        <v>183</v>
      </c>
      <c r="BM254" s="217" t="s">
        <v>341</v>
      </c>
    </row>
    <row r="255" s="2" customFormat="1">
      <c r="A255" s="40"/>
      <c r="B255" s="41"/>
      <c r="C255" s="42"/>
      <c r="D255" s="219" t="s">
        <v>148</v>
      </c>
      <c r="E255" s="42"/>
      <c r="F255" s="220" t="s">
        <v>340</v>
      </c>
      <c r="G255" s="42"/>
      <c r="H255" s="42"/>
      <c r="I255" s="221"/>
      <c r="J255" s="42"/>
      <c r="K255" s="42"/>
      <c r="L255" s="46"/>
      <c r="M255" s="222"/>
      <c r="N255" s="223"/>
      <c r="O255" s="86"/>
      <c r="P255" s="86"/>
      <c r="Q255" s="86"/>
      <c r="R255" s="86"/>
      <c r="S255" s="86"/>
      <c r="T255" s="87"/>
      <c r="U255" s="40"/>
      <c r="V255" s="40"/>
      <c r="W255" s="40"/>
      <c r="X255" s="40"/>
      <c r="Y255" s="40"/>
      <c r="Z255" s="40"/>
      <c r="AA255" s="40"/>
      <c r="AB255" s="40"/>
      <c r="AC255" s="40"/>
      <c r="AD255" s="40"/>
      <c r="AE255" s="40"/>
      <c r="AT255" s="19" t="s">
        <v>148</v>
      </c>
      <c r="AU255" s="19" t="s">
        <v>82</v>
      </c>
    </row>
    <row r="256" s="2" customFormat="1">
      <c r="A256" s="40"/>
      <c r="B256" s="41"/>
      <c r="C256" s="42"/>
      <c r="D256" s="219" t="s">
        <v>149</v>
      </c>
      <c r="E256" s="42"/>
      <c r="F256" s="224" t="s">
        <v>342</v>
      </c>
      <c r="G256" s="42"/>
      <c r="H256" s="42"/>
      <c r="I256" s="221"/>
      <c r="J256" s="42"/>
      <c r="K256" s="42"/>
      <c r="L256" s="46"/>
      <c r="M256" s="222"/>
      <c r="N256" s="223"/>
      <c r="O256" s="86"/>
      <c r="P256" s="86"/>
      <c r="Q256" s="86"/>
      <c r="R256" s="86"/>
      <c r="S256" s="86"/>
      <c r="T256" s="87"/>
      <c r="U256" s="40"/>
      <c r="V256" s="40"/>
      <c r="W256" s="40"/>
      <c r="X256" s="40"/>
      <c r="Y256" s="40"/>
      <c r="Z256" s="40"/>
      <c r="AA256" s="40"/>
      <c r="AB256" s="40"/>
      <c r="AC256" s="40"/>
      <c r="AD256" s="40"/>
      <c r="AE256" s="40"/>
      <c r="AT256" s="19" t="s">
        <v>149</v>
      </c>
      <c r="AU256" s="19" t="s">
        <v>82</v>
      </c>
    </row>
    <row r="257" s="12" customFormat="1" ht="22.8" customHeight="1">
      <c r="A257" s="12"/>
      <c r="B257" s="190"/>
      <c r="C257" s="191"/>
      <c r="D257" s="192" t="s">
        <v>71</v>
      </c>
      <c r="E257" s="204" t="s">
        <v>343</v>
      </c>
      <c r="F257" s="204" t="s">
        <v>344</v>
      </c>
      <c r="G257" s="191"/>
      <c r="H257" s="191"/>
      <c r="I257" s="194"/>
      <c r="J257" s="205">
        <f>BK257</f>
        <v>0</v>
      </c>
      <c r="K257" s="191"/>
      <c r="L257" s="196"/>
      <c r="M257" s="197"/>
      <c r="N257" s="198"/>
      <c r="O257" s="198"/>
      <c r="P257" s="199">
        <f>SUM(P258:P283)</f>
        <v>0</v>
      </c>
      <c r="Q257" s="198"/>
      <c r="R257" s="199">
        <f>SUM(R258:R283)</f>
        <v>0</v>
      </c>
      <c r="S257" s="198"/>
      <c r="T257" s="200">
        <f>SUM(T258:T283)</f>
        <v>0</v>
      </c>
      <c r="U257" s="12"/>
      <c r="V257" s="12"/>
      <c r="W257" s="12"/>
      <c r="X257" s="12"/>
      <c r="Y257" s="12"/>
      <c r="Z257" s="12"/>
      <c r="AA257" s="12"/>
      <c r="AB257" s="12"/>
      <c r="AC257" s="12"/>
      <c r="AD257" s="12"/>
      <c r="AE257" s="12"/>
      <c r="AR257" s="201" t="s">
        <v>82</v>
      </c>
      <c r="AT257" s="202" t="s">
        <v>71</v>
      </c>
      <c r="AU257" s="202" t="s">
        <v>80</v>
      </c>
      <c r="AY257" s="201" t="s">
        <v>139</v>
      </c>
      <c r="BK257" s="203">
        <f>SUM(BK258:BK283)</f>
        <v>0</v>
      </c>
    </row>
    <row r="258" s="2" customFormat="1" ht="16.5" customHeight="1">
      <c r="A258" s="40"/>
      <c r="B258" s="41"/>
      <c r="C258" s="206" t="s">
        <v>345</v>
      </c>
      <c r="D258" s="206" t="s">
        <v>142</v>
      </c>
      <c r="E258" s="207" t="s">
        <v>346</v>
      </c>
      <c r="F258" s="208" t="s">
        <v>347</v>
      </c>
      <c r="G258" s="209" t="s">
        <v>348</v>
      </c>
      <c r="H258" s="210">
        <v>2</v>
      </c>
      <c r="I258" s="211"/>
      <c r="J258" s="212">
        <f>ROUND(I258*H258,2)</f>
        <v>0</v>
      </c>
      <c r="K258" s="208" t="s">
        <v>146</v>
      </c>
      <c r="L258" s="46"/>
      <c r="M258" s="213" t="s">
        <v>19</v>
      </c>
      <c r="N258" s="214" t="s">
        <v>43</v>
      </c>
      <c r="O258" s="86"/>
      <c r="P258" s="215">
        <f>O258*H258</f>
        <v>0</v>
      </c>
      <c r="Q258" s="215">
        <v>0</v>
      </c>
      <c r="R258" s="215">
        <f>Q258*H258</f>
        <v>0</v>
      </c>
      <c r="S258" s="215">
        <v>0</v>
      </c>
      <c r="T258" s="216">
        <f>S258*H258</f>
        <v>0</v>
      </c>
      <c r="U258" s="40"/>
      <c r="V258" s="40"/>
      <c r="W258" s="40"/>
      <c r="X258" s="40"/>
      <c r="Y258" s="40"/>
      <c r="Z258" s="40"/>
      <c r="AA258" s="40"/>
      <c r="AB258" s="40"/>
      <c r="AC258" s="40"/>
      <c r="AD258" s="40"/>
      <c r="AE258" s="40"/>
      <c r="AR258" s="217" t="s">
        <v>183</v>
      </c>
      <c r="AT258" s="217" t="s">
        <v>142</v>
      </c>
      <c r="AU258" s="217" t="s">
        <v>82</v>
      </c>
      <c r="AY258" s="19" t="s">
        <v>139</v>
      </c>
      <c r="BE258" s="218">
        <f>IF(N258="základní",J258,0)</f>
        <v>0</v>
      </c>
      <c r="BF258" s="218">
        <f>IF(N258="snížená",J258,0)</f>
        <v>0</v>
      </c>
      <c r="BG258" s="218">
        <f>IF(N258="zákl. přenesená",J258,0)</f>
        <v>0</v>
      </c>
      <c r="BH258" s="218">
        <f>IF(N258="sníž. přenesená",J258,0)</f>
        <v>0</v>
      </c>
      <c r="BI258" s="218">
        <f>IF(N258="nulová",J258,0)</f>
        <v>0</v>
      </c>
      <c r="BJ258" s="19" t="s">
        <v>80</v>
      </c>
      <c r="BK258" s="218">
        <f>ROUND(I258*H258,2)</f>
        <v>0</v>
      </c>
      <c r="BL258" s="19" t="s">
        <v>183</v>
      </c>
      <c r="BM258" s="217" t="s">
        <v>349</v>
      </c>
    </row>
    <row r="259" s="2" customFormat="1">
      <c r="A259" s="40"/>
      <c r="B259" s="41"/>
      <c r="C259" s="42"/>
      <c r="D259" s="219" t="s">
        <v>148</v>
      </c>
      <c r="E259" s="42"/>
      <c r="F259" s="220" t="s">
        <v>347</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148</v>
      </c>
      <c r="AU259" s="19" t="s">
        <v>82</v>
      </c>
    </row>
    <row r="260" s="2" customFormat="1" ht="24.15" customHeight="1">
      <c r="A260" s="40"/>
      <c r="B260" s="41"/>
      <c r="C260" s="206" t="s">
        <v>247</v>
      </c>
      <c r="D260" s="206" t="s">
        <v>142</v>
      </c>
      <c r="E260" s="207" t="s">
        <v>350</v>
      </c>
      <c r="F260" s="208" t="s">
        <v>351</v>
      </c>
      <c r="G260" s="209" t="s">
        <v>348</v>
      </c>
      <c r="H260" s="210">
        <v>2</v>
      </c>
      <c r="I260" s="211"/>
      <c r="J260" s="212">
        <f>ROUND(I260*H260,2)</f>
        <v>0</v>
      </c>
      <c r="K260" s="208" t="s">
        <v>146</v>
      </c>
      <c r="L260" s="46"/>
      <c r="M260" s="213" t="s">
        <v>19</v>
      </c>
      <c r="N260" s="214" t="s">
        <v>43</v>
      </c>
      <c r="O260" s="86"/>
      <c r="P260" s="215">
        <f>O260*H260</f>
        <v>0</v>
      </c>
      <c r="Q260" s="215">
        <v>0</v>
      </c>
      <c r="R260" s="215">
        <f>Q260*H260</f>
        <v>0</v>
      </c>
      <c r="S260" s="215">
        <v>0</v>
      </c>
      <c r="T260" s="216">
        <f>S260*H260</f>
        <v>0</v>
      </c>
      <c r="U260" s="40"/>
      <c r="V260" s="40"/>
      <c r="W260" s="40"/>
      <c r="X260" s="40"/>
      <c r="Y260" s="40"/>
      <c r="Z260" s="40"/>
      <c r="AA260" s="40"/>
      <c r="AB260" s="40"/>
      <c r="AC260" s="40"/>
      <c r="AD260" s="40"/>
      <c r="AE260" s="40"/>
      <c r="AR260" s="217" t="s">
        <v>183</v>
      </c>
      <c r="AT260" s="217" t="s">
        <v>142</v>
      </c>
      <c r="AU260" s="217" t="s">
        <v>82</v>
      </c>
      <c r="AY260" s="19" t="s">
        <v>139</v>
      </c>
      <c r="BE260" s="218">
        <f>IF(N260="základní",J260,0)</f>
        <v>0</v>
      </c>
      <c r="BF260" s="218">
        <f>IF(N260="snížená",J260,0)</f>
        <v>0</v>
      </c>
      <c r="BG260" s="218">
        <f>IF(N260="zákl. přenesená",J260,0)</f>
        <v>0</v>
      </c>
      <c r="BH260" s="218">
        <f>IF(N260="sníž. přenesená",J260,0)</f>
        <v>0</v>
      </c>
      <c r="BI260" s="218">
        <f>IF(N260="nulová",J260,0)</f>
        <v>0</v>
      </c>
      <c r="BJ260" s="19" t="s">
        <v>80</v>
      </c>
      <c r="BK260" s="218">
        <f>ROUND(I260*H260,2)</f>
        <v>0</v>
      </c>
      <c r="BL260" s="19" t="s">
        <v>183</v>
      </c>
      <c r="BM260" s="217" t="s">
        <v>352</v>
      </c>
    </row>
    <row r="261" s="2" customFormat="1">
      <c r="A261" s="40"/>
      <c r="B261" s="41"/>
      <c r="C261" s="42"/>
      <c r="D261" s="219" t="s">
        <v>148</v>
      </c>
      <c r="E261" s="42"/>
      <c r="F261" s="220" t="s">
        <v>351</v>
      </c>
      <c r="G261" s="42"/>
      <c r="H261" s="42"/>
      <c r="I261" s="221"/>
      <c r="J261" s="42"/>
      <c r="K261" s="42"/>
      <c r="L261" s="46"/>
      <c r="M261" s="222"/>
      <c r="N261" s="223"/>
      <c r="O261" s="86"/>
      <c r="P261" s="86"/>
      <c r="Q261" s="86"/>
      <c r="R261" s="86"/>
      <c r="S261" s="86"/>
      <c r="T261" s="87"/>
      <c r="U261" s="40"/>
      <c r="V261" s="40"/>
      <c r="W261" s="40"/>
      <c r="X261" s="40"/>
      <c r="Y261" s="40"/>
      <c r="Z261" s="40"/>
      <c r="AA261" s="40"/>
      <c r="AB261" s="40"/>
      <c r="AC261" s="40"/>
      <c r="AD261" s="40"/>
      <c r="AE261" s="40"/>
      <c r="AT261" s="19" t="s">
        <v>148</v>
      </c>
      <c r="AU261" s="19" t="s">
        <v>82</v>
      </c>
    </row>
    <row r="262" s="2" customFormat="1">
      <c r="A262" s="40"/>
      <c r="B262" s="41"/>
      <c r="C262" s="42"/>
      <c r="D262" s="219" t="s">
        <v>149</v>
      </c>
      <c r="E262" s="42"/>
      <c r="F262" s="224" t="s">
        <v>353</v>
      </c>
      <c r="G262" s="42"/>
      <c r="H262" s="42"/>
      <c r="I262" s="221"/>
      <c r="J262" s="42"/>
      <c r="K262" s="42"/>
      <c r="L262" s="46"/>
      <c r="M262" s="222"/>
      <c r="N262" s="223"/>
      <c r="O262" s="86"/>
      <c r="P262" s="86"/>
      <c r="Q262" s="86"/>
      <c r="R262" s="86"/>
      <c r="S262" s="86"/>
      <c r="T262" s="87"/>
      <c r="U262" s="40"/>
      <c r="V262" s="40"/>
      <c r="W262" s="40"/>
      <c r="X262" s="40"/>
      <c r="Y262" s="40"/>
      <c r="Z262" s="40"/>
      <c r="AA262" s="40"/>
      <c r="AB262" s="40"/>
      <c r="AC262" s="40"/>
      <c r="AD262" s="40"/>
      <c r="AE262" s="40"/>
      <c r="AT262" s="19" t="s">
        <v>149</v>
      </c>
      <c r="AU262" s="19" t="s">
        <v>82</v>
      </c>
    </row>
    <row r="263" s="2" customFormat="1" ht="16.5" customHeight="1">
      <c r="A263" s="40"/>
      <c r="B263" s="41"/>
      <c r="C263" s="206" t="s">
        <v>354</v>
      </c>
      <c r="D263" s="206" t="s">
        <v>142</v>
      </c>
      <c r="E263" s="207" t="s">
        <v>355</v>
      </c>
      <c r="F263" s="208" t="s">
        <v>356</v>
      </c>
      <c r="G263" s="209" t="s">
        <v>348</v>
      </c>
      <c r="H263" s="210">
        <v>2</v>
      </c>
      <c r="I263" s="211"/>
      <c r="J263" s="212">
        <f>ROUND(I263*H263,2)</f>
        <v>0</v>
      </c>
      <c r="K263" s="208" t="s">
        <v>146</v>
      </c>
      <c r="L263" s="46"/>
      <c r="M263" s="213" t="s">
        <v>19</v>
      </c>
      <c r="N263" s="214" t="s">
        <v>43</v>
      </c>
      <c r="O263" s="86"/>
      <c r="P263" s="215">
        <f>O263*H263</f>
        <v>0</v>
      </c>
      <c r="Q263" s="215">
        <v>0</v>
      </c>
      <c r="R263" s="215">
        <f>Q263*H263</f>
        <v>0</v>
      </c>
      <c r="S263" s="215">
        <v>0</v>
      </c>
      <c r="T263" s="216">
        <f>S263*H263</f>
        <v>0</v>
      </c>
      <c r="U263" s="40"/>
      <c r="V263" s="40"/>
      <c r="W263" s="40"/>
      <c r="X263" s="40"/>
      <c r="Y263" s="40"/>
      <c r="Z263" s="40"/>
      <c r="AA263" s="40"/>
      <c r="AB263" s="40"/>
      <c r="AC263" s="40"/>
      <c r="AD263" s="40"/>
      <c r="AE263" s="40"/>
      <c r="AR263" s="217" t="s">
        <v>183</v>
      </c>
      <c r="AT263" s="217" t="s">
        <v>142</v>
      </c>
      <c r="AU263" s="217" t="s">
        <v>82</v>
      </c>
      <c r="AY263" s="19" t="s">
        <v>139</v>
      </c>
      <c r="BE263" s="218">
        <f>IF(N263="základní",J263,0)</f>
        <v>0</v>
      </c>
      <c r="BF263" s="218">
        <f>IF(N263="snížená",J263,0)</f>
        <v>0</v>
      </c>
      <c r="BG263" s="218">
        <f>IF(N263="zákl. přenesená",J263,0)</f>
        <v>0</v>
      </c>
      <c r="BH263" s="218">
        <f>IF(N263="sníž. přenesená",J263,0)</f>
        <v>0</v>
      </c>
      <c r="BI263" s="218">
        <f>IF(N263="nulová",J263,0)</f>
        <v>0</v>
      </c>
      <c r="BJ263" s="19" t="s">
        <v>80</v>
      </c>
      <c r="BK263" s="218">
        <f>ROUND(I263*H263,2)</f>
        <v>0</v>
      </c>
      <c r="BL263" s="19" t="s">
        <v>183</v>
      </c>
      <c r="BM263" s="217" t="s">
        <v>357</v>
      </c>
    </row>
    <row r="264" s="2" customFormat="1">
      <c r="A264" s="40"/>
      <c r="B264" s="41"/>
      <c r="C264" s="42"/>
      <c r="D264" s="219" t="s">
        <v>148</v>
      </c>
      <c r="E264" s="42"/>
      <c r="F264" s="220" t="s">
        <v>356</v>
      </c>
      <c r="G264" s="42"/>
      <c r="H264" s="42"/>
      <c r="I264" s="221"/>
      <c r="J264" s="42"/>
      <c r="K264" s="42"/>
      <c r="L264" s="46"/>
      <c r="M264" s="222"/>
      <c r="N264" s="223"/>
      <c r="O264" s="86"/>
      <c r="P264" s="86"/>
      <c r="Q264" s="86"/>
      <c r="R264" s="86"/>
      <c r="S264" s="86"/>
      <c r="T264" s="87"/>
      <c r="U264" s="40"/>
      <c r="V264" s="40"/>
      <c r="W264" s="40"/>
      <c r="X264" s="40"/>
      <c r="Y264" s="40"/>
      <c r="Z264" s="40"/>
      <c r="AA264" s="40"/>
      <c r="AB264" s="40"/>
      <c r="AC264" s="40"/>
      <c r="AD264" s="40"/>
      <c r="AE264" s="40"/>
      <c r="AT264" s="19" t="s">
        <v>148</v>
      </c>
      <c r="AU264" s="19" t="s">
        <v>82</v>
      </c>
    </row>
    <row r="265" s="2" customFormat="1" ht="16.5" customHeight="1">
      <c r="A265" s="40"/>
      <c r="B265" s="41"/>
      <c r="C265" s="206" t="s">
        <v>250</v>
      </c>
      <c r="D265" s="206" t="s">
        <v>142</v>
      </c>
      <c r="E265" s="207" t="s">
        <v>358</v>
      </c>
      <c r="F265" s="208" t="s">
        <v>359</v>
      </c>
      <c r="G265" s="209" t="s">
        <v>348</v>
      </c>
      <c r="H265" s="210">
        <v>2</v>
      </c>
      <c r="I265" s="211"/>
      <c r="J265" s="212">
        <f>ROUND(I265*H265,2)</f>
        <v>0</v>
      </c>
      <c r="K265" s="208" t="s">
        <v>146</v>
      </c>
      <c r="L265" s="46"/>
      <c r="M265" s="213" t="s">
        <v>19</v>
      </c>
      <c r="N265" s="214" t="s">
        <v>43</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183</v>
      </c>
      <c r="AT265" s="217" t="s">
        <v>142</v>
      </c>
      <c r="AU265" s="217" t="s">
        <v>82</v>
      </c>
      <c r="AY265" s="19" t="s">
        <v>139</v>
      </c>
      <c r="BE265" s="218">
        <f>IF(N265="základní",J265,0)</f>
        <v>0</v>
      </c>
      <c r="BF265" s="218">
        <f>IF(N265="snížená",J265,0)</f>
        <v>0</v>
      </c>
      <c r="BG265" s="218">
        <f>IF(N265="zákl. přenesená",J265,0)</f>
        <v>0</v>
      </c>
      <c r="BH265" s="218">
        <f>IF(N265="sníž. přenesená",J265,0)</f>
        <v>0</v>
      </c>
      <c r="BI265" s="218">
        <f>IF(N265="nulová",J265,0)</f>
        <v>0</v>
      </c>
      <c r="BJ265" s="19" t="s">
        <v>80</v>
      </c>
      <c r="BK265" s="218">
        <f>ROUND(I265*H265,2)</f>
        <v>0</v>
      </c>
      <c r="BL265" s="19" t="s">
        <v>183</v>
      </c>
      <c r="BM265" s="217" t="s">
        <v>360</v>
      </c>
    </row>
    <row r="266" s="2" customFormat="1">
      <c r="A266" s="40"/>
      <c r="B266" s="41"/>
      <c r="C266" s="42"/>
      <c r="D266" s="219" t="s">
        <v>148</v>
      </c>
      <c r="E266" s="42"/>
      <c r="F266" s="220" t="s">
        <v>359</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148</v>
      </c>
      <c r="AU266" s="19" t="s">
        <v>82</v>
      </c>
    </row>
    <row r="267" s="2" customFormat="1" ht="24.15" customHeight="1">
      <c r="A267" s="40"/>
      <c r="B267" s="41"/>
      <c r="C267" s="206" t="s">
        <v>361</v>
      </c>
      <c r="D267" s="206" t="s">
        <v>142</v>
      </c>
      <c r="E267" s="207" t="s">
        <v>362</v>
      </c>
      <c r="F267" s="208" t="s">
        <v>363</v>
      </c>
      <c r="G267" s="209" t="s">
        <v>281</v>
      </c>
      <c r="H267" s="210">
        <v>0.043999999999999997</v>
      </c>
      <c r="I267" s="211"/>
      <c r="J267" s="212">
        <f>ROUND(I267*H267,2)</f>
        <v>0</v>
      </c>
      <c r="K267" s="208" t="s">
        <v>146</v>
      </c>
      <c r="L267" s="46"/>
      <c r="M267" s="213" t="s">
        <v>19</v>
      </c>
      <c r="N267" s="214" t="s">
        <v>43</v>
      </c>
      <c r="O267" s="86"/>
      <c r="P267" s="215">
        <f>O267*H267</f>
        <v>0</v>
      </c>
      <c r="Q267" s="215">
        <v>0</v>
      </c>
      <c r="R267" s="215">
        <f>Q267*H267</f>
        <v>0</v>
      </c>
      <c r="S267" s="215">
        <v>0</v>
      </c>
      <c r="T267" s="216">
        <f>S267*H267</f>
        <v>0</v>
      </c>
      <c r="U267" s="40"/>
      <c r="V267" s="40"/>
      <c r="W267" s="40"/>
      <c r="X267" s="40"/>
      <c r="Y267" s="40"/>
      <c r="Z267" s="40"/>
      <c r="AA267" s="40"/>
      <c r="AB267" s="40"/>
      <c r="AC267" s="40"/>
      <c r="AD267" s="40"/>
      <c r="AE267" s="40"/>
      <c r="AR267" s="217" t="s">
        <v>183</v>
      </c>
      <c r="AT267" s="217" t="s">
        <v>142</v>
      </c>
      <c r="AU267" s="217" t="s">
        <v>82</v>
      </c>
      <c r="AY267" s="19" t="s">
        <v>139</v>
      </c>
      <c r="BE267" s="218">
        <f>IF(N267="základní",J267,0)</f>
        <v>0</v>
      </c>
      <c r="BF267" s="218">
        <f>IF(N267="snížená",J267,0)</f>
        <v>0</v>
      </c>
      <c r="BG267" s="218">
        <f>IF(N267="zákl. přenesená",J267,0)</f>
        <v>0</v>
      </c>
      <c r="BH267" s="218">
        <f>IF(N267="sníž. přenesená",J267,0)</f>
        <v>0</v>
      </c>
      <c r="BI267" s="218">
        <f>IF(N267="nulová",J267,0)</f>
        <v>0</v>
      </c>
      <c r="BJ267" s="19" t="s">
        <v>80</v>
      </c>
      <c r="BK267" s="218">
        <f>ROUND(I267*H267,2)</f>
        <v>0</v>
      </c>
      <c r="BL267" s="19" t="s">
        <v>183</v>
      </c>
      <c r="BM267" s="217" t="s">
        <v>364</v>
      </c>
    </row>
    <row r="268" s="2" customFormat="1">
      <c r="A268" s="40"/>
      <c r="B268" s="41"/>
      <c r="C268" s="42"/>
      <c r="D268" s="219" t="s">
        <v>148</v>
      </c>
      <c r="E268" s="42"/>
      <c r="F268" s="220" t="s">
        <v>363</v>
      </c>
      <c r="G268" s="42"/>
      <c r="H268" s="42"/>
      <c r="I268" s="221"/>
      <c r="J268" s="42"/>
      <c r="K268" s="42"/>
      <c r="L268" s="46"/>
      <c r="M268" s="222"/>
      <c r="N268" s="223"/>
      <c r="O268" s="86"/>
      <c r="P268" s="86"/>
      <c r="Q268" s="86"/>
      <c r="R268" s="86"/>
      <c r="S268" s="86"/>
      <c r="T268" s="87"/>
      <c r="U268" s="40"/>
      <c r="V268" s="40"/>
      <c r="W268" s="40"/>
      <c r="X268" s="40"/>
      <c r="Y268" s="40"/>
      <c r="Z268" s="40"/>
      <c r="AA268" s="40"/>
      <c r="AB268" s="40"/>
      <c r="AC268" s="40"/>
      <c r="AD268" s="40"/>
      <c r="AE268" s="40"/>
      <c r="AT268" s="19" t="s">
        <v>148</v>
      </c>
      <c r="AU268" s="19" t="s">
        <v>82</v>
      </c>
    </row>
    <row r="269" s="2" customFormat="1" ht="16.5" customHeight="1">
      <c r="A269" s="40"/>
      <c r="B269" s="41"/>
      <c r="C269" s="206" t="s">
        <v>255</v>
      </c>
      <c r="D269" s="206" t="s">
        <v>142</v>
      </c>
      <c r="E269" s="207" t="s">
        <v>365</v>
      </c>
      <c r="F269" s="208" t="s">
        <v>366</v>
      </c>
      <c r="G269" s="209" t="s">
        <v>348</v>
      </c>
      <c r="H269" s="210">
        <v>2</v>
      </c>
      <c r="I269" s="211"/>
      <c r="J269" s="212">
        <f>ROUND(I269*H269,2)</f>
        <v>0</v>
      </c>
      <c r="K269" s="208" t="s">
        <v>146</v>
      </c>
      <c r="L269" s="46"/>
      <c r="M269" s="213" t="s">
        <v>19</v>
      </c>
      <c r="N269" s="214" t="s">
        <v>43</v>
      </c>
      <c r="O269" s="86"/>
      <c r="P269" s="215">
        <f>O269*H269</f>
        <v>0</v>
      </c>
      <c r="Q269" s="215">
        <v>0</v>
      </c>
      <c r="R269" s="215">
        <f>Q269*H269</f>
        <v>0</v>
      </c>
      <c r="S269" s="215">
        <v>0</v>
      </c>
      <c r="T269" s="216">
        <f>S269*H269</f>
        <v>0</v>
      </c>
      <c r="U269" s="40"/>
      <c r="V269" s="40"/>
      <c r="W269" s="40"/>
      <c r="X269" s="40"/>
      <c r="Y269" s="40"/>
      <c r="Z269" s="40"/>
      <c r="AA269" s="40"/>
      <c r="AB269" s="40"/>
      <c r="AC269" s="40"/>
      <c r="AD269" s="40"/>
      <c r="AE269" s="40"/>
      <c r="AR269" s="217" t="s">
        <v>183</v>
      </c>
      <c r="AT269" s="217" t="s">
        <v>142</v>
      </c>
      <c r="AU269" s="217" t="s">
        <v>82</v>
      </c>
      <c r="AY269" s="19" t="s">
        <v>139</v>
      </c>
      <c r="BE269" s="218">
        <f>IF(N269="základní",J269,0)</f>
        <v>0</v>
      </c>
      <c r="BF269" s="218">
        <f>IF(N269="snížená",J269,0)</f>
        <v>0</v>
      </c>
      <c r="BG269" s="218">
        <f>IF(N269="zákl. přenesená",J269,0)</f>
        <v>0</v>
      </c>
      <c r="BH269" s="218">
        <f>IF(N269="sníž. přenesená",J269,0)</f>
        <v>0</v>
      </c>
      <c r="BI269" s="218">
        <f>IF(N269="nulová",J269,0)</f>
        <v>0</v>
      </c>
      <c r="BJ269" s="19" t="s">
        <v>80</v>
      </c>
      <c r="BK269" s="218">
        <f>ROUND(I269*H269,2)</f>
        <v>0</v>
      </c>
      <c r="BL269" s="19" t="s">
        <v>183</v>
      </c>
      <c r="BM269" s="217" t="s">
        <v>367</v>
      </c>
    </row>
    <row r="270" s="2" customFormat="1">
      <c r="A270" s="40"/>
      <c r="B270" s="41"/>
      <c r="C270" s="42"/>
      <c r="D270" s="219" t="s">
        <v>148</v>
      </c>
      <c r="E270" s="42"/>
      <c r="F270" s="220" t="s">
        <v>366</v>
      </c>
      <c r="G270" s="42"/>
      <c r="H270" s="42"/>
      <c r="I270" s="221"/>
      <c r="J270" s="42"/>
      <c r="K270" s="42"/>
      <c r="L270" s="46"/>
      <c r="M270" s="222"/>
      <c r="N270" s="223"/>
      <c r="O270" s="86"/>
      <c r="P270" s="86"/>
      <c r="Q270" s="86"/>
      <c r="R270" s="86"/>
      <c r="S270" s="86"/>
      <c r="T270" s="87"/>
      <c r="U270" s="40"/>
      <c r="V270" s="40"/>
      <c r="W270" s="40"/>
      <c r="X270" s="40"/>
      <c r="Y270" s="40"/>
      <c r="Z270" s="40"/>
      <c r="AA270" s="40"/>
      <c r="AB270" s="40"/>
      <c r="AC270" s="40"/>
      <c r="AD270" s="40"/>
      <c r="AE270" s="40"/>
      <c r="AT270" s="19" t="s">
        <v>148</v>
      </c>
      <c r="AU270" s="19" t="s">
        <v>82</v>
      </c>
    </row>
    <row r="271" s="2" customFormat="1" ht="16.5" customHeight="1">
      <c r="A271" s="40"/>
      <c r="B271" s="41"/>
      <c r="C271" s="206" t="s">
        <v>368</v>
      </c>
      <c r="D271" s="206" t="s">
        <v>142</v>
      </c>
      <c r="E271" s="207" t="s">
        <v>369</v>
      </c>
      <c r="F271" s="208" t="s">
        <v>370</v>
      </c>
      <c r="G271" s="209" t="s">
        <v>145</v>
      </c>
      <c r="H271" s="210">
        <v>2</v>
      </c>
      <c r="I271" s="211"/>
      <c r="J271" s="212">
        <f>ROUND(I271*H271,2)</f>
        <v>0</v>
      </c>
      <c r="K271" s="208" t="s">
        <v>146</v>
      </c>
      <c r="L271" s="46"/>
      <c r="M271" s="213" t="s">
        <v>19</v>
      </c>
      <c r="N271" s="214" t="s">
        <v>43</v>
      </c>
      <c r="O271" s="86"/>
      <c r="P271" s="215">
        <f>O271*H271</f>
        <v>0</v>
      </c>
      <c r="Q271" s="215">
        <v>0</v>
      </c>
      <c r="R271" s="215">
        <f>Q271*H271</f>
        <v>0</v>
      </c>
      <c r="S271" s="215">
        <v>0</v>
      </c>
      <c r="T271" s="216">
        <f>S271*H271</f>
        <v>0</v>
      </c>
      <c r="U271" s="40"/>
      <c r="V271" s="40"/>
      <c r="W271" s="40"/>
      <c r="X271" s="40"/>
      <c r="Y271" s="40"/>
      <c r="Z271" s="40"/>
      <c r="AA271" s="40"/>
      <c r="AB271" s="40"/>
      <c r="AC271" s="40"/>
      <c r="AD271" s="40"/>
      <c r="AE271" s="40"/>
      <c r="AR271" s="217" t="s">
        <v>183</v>
      </c>
      <c r="AT271" s="217" t="s">
        <v>142</v>
      </c>
      <c r="AU271" s="217" t="s">
        <v>82</v>
      </c>
      <c r="AY271" s="19" t="s">
        <v>139</v>
      </c>
      <c r="BE271" s="218">
        <f>IF(N271="základní",J271,0)</f>
        <v>0</v>
      </c>
      <c r="BF271" s="218">
        <f>IF(N271="snížená",J271,0)</f>
        <v>0</v>
      </c>
      <c r="BG271" s="218">
        <f>IF(N271="zákl. přenesená",J271,0)</f>
        <v>0</v>
      </c>
      <c r="BH271" s="218">
        <f>IF(N271="sníž. přenesená",J271,0)</f>
        <v>0</v>
      </c>
      <c r="BI271" s="218">
        <f>IF(N271="nulová",J271,0)</f>
        <v>0</v>
      </c>
      <c r="BJ271" s="19" t="s">
        <v>80</v>
      </c>
      <c r="BK271" s="218">
        <f>ROUND(I271*H271,2)</f>
        <v>0</v>
      </c>
      <c r="BL271" s="19" t="s">
        <v>183</v>
      </c>
      <c r="BM271" s="217" t="s">
        <v>371</v>
      </c>
    </row>
    <row r="272" s="2" customFormat="1">
      <c r="A272" s="40"/>
      <c r="B272" s="41"/>
      <c r="C272" s="42"/>
      <c r="D272" s="219" t="s">
        <v>148</v>
      </c>
      <c r="E272" s="42"/>
      <c r="F272" s="220" t="s">
        <v>370</v>
      </c>
      <c r="G272" s="42"/>
      <c r="H272" s="42"/>
      <c r="I272" s="221"/>
      <c r="J272" s="42"/>
      <c r="K272" s="42"/>
      <c r="L272" s="46"/>
      <c r="M272" s="222"/>
      <c r="N272" s="223"/>
      <c r="O272" s="86"/>
      <c r="P272" s="86"/>
      <c r="Q272" s="86"/>
      <c r="R272" s="86"/>
      <c r="S272" s="86"/>
      <c r="T272" s="87"/>
      <c r="U272" s="40"/>
      <c r="V272" s="40"/>
      <c r="W272" s="40"/>
      <c r="X272" s="40"/>
      <c r="Y272" s="40"/>
      <c r="Z272" s="40"/>
      <c r="AA272" s="40"/>
      <c r="AB272" s="40"/>
      <c r="AC272" s="40"/>
      <c r="AD272" s="40"/>
      <c r="AE272" s="40"/>
      <c r="AT272" s="19" t="s">
        <v>148</v>
      </c>
      <c r="AU272" s="19" t="s">
        <v>82</v>
      </c>
    </row>
    <row r="273" s="2" customFormat="1">
      <c r="A273" s="40"/>
      <c r="B273" s="41"/>
      <c r="C273" s="42"/>
      <c r="D273" s="219" t="s">
        <v>149</v>
      </c>
      <c r="E273" s="42"/>
      <c r="F273" s="224" t="s">
        <v>372</v>
      </c>
      <c r="G273" s="42"/>
      <c r="H273" s="42"/>
      <c r="I273" s="221"/>
      <c r="J273" s="42"/>
      <c r="K273" s="42"/>
      <c r="L273" s="46"/>
      <c r="M273" s="222"/>
      <c r="N273" s="223"/>
      <c r="O273" s="86"/>
      <c r="P273" s="86"/>
      <c r="Q273" s="86"/>
      <c r="R273" s="86"/>
      <c r="S273" s="86"/>
      <c r="T273" s="87"/>
      <c r="U273" s="40"/>
      <c r="V273" s="40"/>
      <c r="W273" s="40"/>
      <c r="X273" s="40"/>
      <c r="Y273" s="40"/>
      <c r="Z273" s="40"/>
      <c r="AA273" s="40"/>
      <c r="AB273" s="40"/>
      <c r="AC273" s="40"/>
      <c r="AD273" s="40"/>
      <c r="AE273" s="40"/>
      <c r="AT273" s="19" t="s">
        <v>149</v>
      </c>
      <c r="AU273" s="19" t="s">
        <v>82</v>
      </c>
    </row>
    <row r="274" s="2" customFormat="1" ht="16.5" customHeight="1">
      <c r="A274" s="40"/>
      <c r="B274" s="41"/>
      <c r="C274" s="268" t="s">
        <v>259</v>
      </c>
      <c r="D274" s="268" t="s">
        <v>219</v>
      </c>
      <c r="E274" s="269" t="s">
        <v>373</v>
      </c>
      <c r="F274" s="270" t="s">
        <v>374</v>
      </c>
      <c r="G274" s="271" t="s">
        <v>145</v>
      </c>
      <c r="H274" s="272">
        <v>2</v>
      </c>
      <c r="I274" s="273"/>
      <c r="J274" s="274">
        <f>ROUND(I274*H274,2)</f>
        <v>0</v>
      </c>
      <c r="K274" s="270" t="s">
        <v>146</v>
      </c>
      <c r="L274" s="275"/>
      <c r="M274" s="276" t="s">
        <v>19</v>
      </c>
      <c r="N274" s="277" t="s">
        <v>43</v>
      </c>
      <c r="O274" s="86"/>
      <c r="P274" s="215">
        <f>O274*H274</f>
        <v>0</v>
      </c>
      <c r="Q274" s="215">
        <v>0</v>
      </c>
      <c r="R274" s="215">
        <f>Q274*H274</f>
        <v>0</v>
      </c>
      <c r="S274" s="215">
        <v>0</v>
      </c>
      <c r="T274" s="216">
        <f>S274*H274</f>
        <v>0</v>
      </c>
      <c r="U274" s="40"/>
      <c r="V274" s="40"/>
      <c r="W274" s="40"/>
      <c r="X274" s="40"/>
      <c r="Y274" s="40"/>
      <c r="Z274" s="40"/>
      <c r="AA274" s="40"/>
      <c r="AB274" s="40"/>
      <c r="AC274" s="40"/>
      <c r="AD274" s="40"/>
      <c r="AE274" s="40"/>
      <c r="AR274" s="217" t="s">
        <v>225</v>
      </c>
      <c r="AT274" s="217" t="s">
        <v>219</v>
      </c>
      <c r="AU274" s="217" t="s">
        <v>82</v>
      </c>
      <c r="AY274" s="19" t="s">
        <v>139</v>
      </c>
      <c r="BE274" s="218">
        <f>IF(N274="základní",J274,0)</f>
        <v>0</v>
      </c>
      <c r="BF274" s="218">
        <f>IF(N274="snížená",J274,0)</f>
        <v>0</v>
      </c>
      <c r="BG274" s="218">
        <f>IF(N274="zákl. přenesená",J274,0)</f>
        <v>0</v>
      </c>
      <c r="BH274" s="218">
        <f>IF(N274="sníž. přenesená",J274,0)</f>
        <v>0</v>
      </c>
      <c r="BI274" s="218">
        <f>IF(N274="nulová",J274,0)</f>
        <v>0</v>
      </c>
      <c r="BJ274" s="19" t="s">
        <v>80</v>
      </c>
      <c r="BK274" s="218">
        <f>ROUND(I274*H274,2)</f>
        <v>0</v>
      </c>
      <c r="BL274" s="19" t="s">
        <v>183</v>
      </c>
      <c r="BM274" s="217" t="s">
        <v>375</v>
      </c>
    </row>
    <row r="275" s="2" customFormat="1">
      <c r="A275" s="40"/>
      <c r="B275" s="41"/>
      <c r="C275" s="42"/>
      <c r="D275" s="219" t="s">
        <v>148</v>
      </c>
      <c r="E275" s="42"/>
      <c r="F275" s="220" t="s">
        <v>374</v>
      </c>
      <c r="G275" s="42"/>
      <c r="H275" s="42"/>
      <c r="I275" s="221"/>
      <c r="J275" s="42"/>
      <c r="K275" s="42"/>
      <c r="L275" s="46"/>
      <c r="M275" s="222"/>
      <c r="N275" s="223"/>
      <c r="O275" s="86"/>
      <c r="P275" s="86"/>
      <c r="Q275" s="86"/>
      <c r="R275" s="86"/>
      <c r="S275" s="86"/>
      <c r="T275" s="87"/>
      <c r="U275" s="40"/>
      <c r="V275" s="40"/>
      <c r="W275" s="40"/>
      <c r="X275" s="40"/>
      <c r="Y275" s="40"/>
      <c r="Z275" s="40"/>
      <c r="AA275" s="40"/>
      <c r="AB275" s="40"/>
      <c r="AC275" s="40"/>
      <c r="AD275" s="40"/>
      <c r="AE275" s="40"/>
      <c r="AT275" s="19" t="s">
        <v>148</v>
      </c>
      <c r="AU275" s="19" t="s">
        <v>82</v>
      </c>
    </row>
    <row r="276" s="2" customFormat="1" ht="16.5" customHeight="1">
      <c r="A276" s="40"/>
      <c r="B276" s="41"/>
      <c r="C276" s="206" t="s">
        <v>376</v>
      </c>
      <c r="D276" s="206" t="s">
        <v>142</v>
      </c>
      <c r="E276" s="207" t="s">
        <v>377</v>
      </c>
      <c r="F276" s="208" t="s">
        <v>378</v>
      </c>
      <c r="G276" s="209" t="s">
        <v>145</v>
      </c>
      <c r="H276" s="210">
        <v>2</v>
      </c>
      <c r="I276" s="211"/>
      <c r="J276" s="212">
        <f>ROUND(I276*H276,2)</f>
        <v>0</v>
      </c>
      <c r="K276" s="208" t="s">
        <v>146</v>
      </c>
      <c r="L276" s="46"/>
      <c r="M276" s="213" t="s">
        <v>19</v>
      </c>
      <c r="N276" s="214" t="s">
        <v>43</v>
      </c>
      <c r="O276" s="86"/>
      <c r="P276" s="215">
        <f>O276*H276</f>
        <v>0</v>
      </c>
      <c r="Q276" s="215">
        <v>0</v>
      </c>
      <c r="R276" s="215">
        <f>Q276*H276</f>
        <v>0</v>
      </c>
      <c r="S276" s="215">
        <v>0</v>
      </c>
      <c r="T276" s="216">
        <f>S276*H276</f>
        <v>0</v>
      </c>
      <c r="U276" s="40"/>
      <c r="V276" s="40"/>
      <c r="W276" s="40"/>
      <c r="X276" s="40"/>
      <c r="Y276" s="40"/>
      <c r="Z276" s="40"/>
      <c r="AA276" s="40"/>
      <c r="AB276" s="40"/>
      <c r="AC276" s="40"/>
      <c r="AD276" s="40"/>
      <c r="AE276" s="40"/>
      <c r="AR276" s="217" t="s">
        <v>183</v>
      </c>
      <c r="AT276" s="217" t="s">
        <v>142</v>
      </c>
      <c r="AU276" s="217" t="s">
        <v>82</v>
      </c>
      <c r="AY276" s="19" t="s">
        <v>139</v>
      </c>
      <c r="BE276" s="218">
        <f>IF(N276="základní",J276,0)</f>
        <v>0</v>
      </c>
      <c r="BF276" s="218">
        <f>IF(N276="snížená",J276,0)</f>
        <v>0</v>
      </c>
      <c r="BG276" s="218">
        <f>IF(N276="zákl. přenesená",J276,0)</f>
        <v>0</v>
      </c>
      <c r="BH276" s="218">
        <f>IF(N276="sníž. přenesená",J276,0)</f>
        <v>0</v>
      </c>
      <c r="BI276" s="218">
        <f>IF(N276="nulová",J276,0)</f>
        <v>0</v>
      </c>
      <c r="BJ276" s="19" t="s">
        <v>80</v>
      </c>
      <c r="BK276" s="218">
        <f>ROUND(I276*H276,2)</f>
        <v>0</v>
      </c>
      <c r="BL276" s="19" t="s">
        <v>183</v>
      </c>
      <c r="BM276" s="217" t="s">
        <v>379</v>
      </c>
    </row>
    <row r="277" s="2" customFormat="1">
      <c r="A277" s="40"/>
      <c r="B277" s="41"/>
      <c r="C277" s="42"/>
      <c r="D277" s="219" t="s">
        <v>148</v>
      </c>
      <c r="E277" s="42"/>
      <c r="F277" s="220" t="s">
        <v>378</v>
      </c>
      <c r="G277" s="42"/>
      <c r="H277" s="42"/>
      <c r="I277" s="221"/>
      <c r="J277" s="42"/>
      <c r="K277" s="42"/>
      <c r="L277" s="46"/>
      <c r="M277" s="222"/>
      <c r="N277" s="223"/>
      <c r="O277" s="86"/>
      <c r="P277" s="86"/>
      <c r="Q277" s="86"/>
      <c r="R277" s="86"/>
      <c r="S277" s="86"/>
      <c r="T277" s="87"/>
      <c r="U277" s="40"/>
      <c r="V277" s="40"/>
      <c r="W277" s="40"/>
      <c r="X277" s="40"/>
      <c r="Y277" s="40"/>
      <c r="Z277" s="40"/>
      <c r="AA277" s="40"/>
      <c r="AB277" s="40"/>
      <c r="AC277" s="40"/>
      <c r="AD277" s="40"/>
      <c r="AE277" s="40"/>
      <c r="AT277" s="19" t="s">
        <v>148</v>
      </c>
      <c r="AU277" s="19" t="s">
        <v>82</v>
      </c>
    </row>
    <row r="278" s="2" customFormat="1" ht="16.5" customHeight="1">
      <c r="A278" s="40"/>
      <c r="B278" s="41"/>
      <c r="C278" s="206" t="s">
        <v>264</v>
      </c>
      <c r="D278" s="206" t="s">
        <v>142</v>
      </c>
      <c r="E278" s="207" t="s">
        <v>380</v>
      </c>
      <c r="F278" s="208" t="s">
        <v>381</v>
      </c>
      <c r="G278" s="209" t="s">
        <v>145</v>
      </c>
      <c r="H278" s="210">
        <v>2</v>
      </c>
      <c r="I278" s="211"/>
      <c r="J278" s="212">
        <f>ROUND(I278*H278,2)</f>
        <v>0</v>
      </c>
      <c r="K278" s="208" t="s">
        <v>146</v>
      </c>
      <c r="L278" s="46"/>
      <c r="M278" s="213" t="s">
        <v>19</v>
      </c>
      <c r="N278" s="214" t="s">
        <v>43</v>
      </c>
      <c r="O278" s="86"/>
      <c r="P278" s="215">
        <f>O278*H278</f>
        <v>0</v>
      </c>
      <c r="Q278" s="215">
        <v>0</v>
      </c>
      <c r="R278" s="215">
        <f>Q278*H278</f>
        <v>0</v>
      </c>
      <c r="S278" s="215">
        <v>0</v>
      </c>
      <c r="T278" s="216">
        <f>S278*H278</f>
        <v>0</v>
      </c>
      <c r="U278" s="40"/>
      <c r="V278" s="40"/>
      <c r="W278" s="40"/>
      <c r="X278" s="40"/>
      <c r="Y278" s="40"/>
      <c r="Z278" s="40"/>
      <c r="AA278" s="40"/>
      <c r="AB278" s="40"/>
      <c r="AC278" s="40"/>
      <c r="AD278" s="40"/>
      <c r="AE278" s="40"/>
      <c r="AR278" s="217" t="s">
        <v>183</v>
      </c>
      <c r="AT278" s="217" t="s">
        <v>142</v>
      </c>
      <c r="AU278" s="217" t="s">
        <v>82</v>
      </c>
      <c r="AY278" s="19" t="s">
        <v>139</v>
      </c>
      <c r="BE278" s="218">
        <f>IF(N278="základní",J278,0)</f>
        <v>0</v>
      </c>
      <c r="BF278" s="218">
        <f>IF(N278="snížená",J278,0)</f>
        <v>0</v>
      </c>
      <c r="BG278" s="218">
        <f>IF(N278="zákl. přenesená",J278,0)</f>
        <v>0</v>
      </c>
      <c r="BH278" s="218">
        <f>IF(N278="sníž. přenesená",J278,0)</f>
        <v>0</v>
      </c>
      <c r="BI278" s="218">
        <f>IF(N278="nulová",J278,0)</f>
        <v>0</v>
      </c>
      <c r="BJ278" s="19" t="s">
        <v>80</v>
      </c>
      <c r="BK278" s="218">
        <f>ROUND(I278*H278,2)</f>
        <v>0</v>
      </c>
      <c r="BL278" s="19" t="s">
        <v>183</v>
      </c>
      <c r="BM278" s="217" t="s">
        <v>382</v>
      </c>
    </row>
    <row r="279" s="2" customFormat="1">
      <c r="A279" s="40"/>
      <c r="B279" s="41"/>
      <c r="C279" s="42"/>
      <c r="D279" s="219" t="s">
        <v>148</v>
      </c>
      <c r="E279" s="42"/>
      <c r="F279" s="220" t="s">
        <v>381</v>
      </c>
      <c r="G279" s="42"/>
      <c r="H279" s="42"/>
      <c r="I279" s="221"/>
      <c r="J279" s="42"/>
      <c r="K279" s="42"/>
      <c r="L279" s="46"/>
      <c r="M279" s="222"/>
      <c r="N279" s="223"/>
      <c r="O279" s="86"/>
      <c r="P279" s="86"/>
      <c r="Q279" s="86"/>
      <c r="R279" s="86"/>
      <c r="S279" s="86"/>
      <c r="T279" s="87"/>
      <c r="U279" s="40"/>
      <c r="V279" s="40"/>
      <c r="W279" s="40"/>
      <c r="X279" s="40"/>
      <c r="Y279" s="40"/>
      <c r="Z279" s="40"/>
      <c r="AA279" s="40"/>
      <c r="AB279" s="40"/>
      <c r="AC279" s="40"/>
      <c r="AD279" s="40"/>
      <c r="AE279" s="40"/>
      <c r="AT279" s="19" t="s">
        <v>148</v>
      </c>
      <c r="AU279" s="19" t="s">
        <v>82</v>
      </c>
    </row>
    <row r="280" s="2" customFormat="1">
      <c r="A280" s="40"/>
      <c r="B280" s="41"/>
      <c r="C280" s="42"/>
      <c r="D280" s="219" t="s">
        <v>149</v>
      </c>
      <c r="E280" s="42"/>
      <c r="F280" s="224" t="s">
        <v>383</v>
      </c>
      <c r="G280" s="42"/>
      <c r="H280" s="42"/>
      <c r="I280" s="221"/>
      <c r="J280" s="42"/>
      <c r="K280" s="42"/>
      <c r="L280" s="46"/>
      <c r="M280" s="222"/>
      <c r="N280" s="223"/>
      <c r="O280" s="86"/>
      <c r="P280" s="86"/>
      <c r="Q280" s="86"/>
      <c r="R280" s="86"/>
      <c r="S280" s="86"/>
      <c r="T280" s="87"/>
      <c r="U280" s="40"/>
      <c r="V280" s="40"/>
      <c r="W280" s="40"/>
      <c r="X280" s="40"/>
      <c r="Y280" s="40"/>
      <c r="Z280" s="40"/>
      <c r="AA280" s="40"/>
      <c r="AB280" s="40"/>
      <c r="AC280" s="40"/>
      <c r="AD280" s="40"/>
      <c r="AE280" s="40"/>
      <c r="AT280" s="19" t="s">
        <v>149</v>
      </c>
      <c r="AU280" s="19" t="s">
        <v>82</v>
      </c>
    </row>
    <row r="281" s="2" customFormat="1" ht="24.15" customHeight="1">
      <c r="A281" s="40"/>
      <c r="B281" s="41"/>
      <c r="C281" s="206" t="s">
        <v>384</v>
      </c>
      <c r="D281" s="206" t="s">
        <v>142</v>
      </c>
      <c r="E281" s="207" t="s">
        <v>385</v>
      </c>
      <c r="F281" s="208" t="s">
        <v>386</v>
      </c>
      <c r="G281" s="209" t="s">
        <v>281</v>
      </c>
      <c r="H281" s="210">
        <v>0.048000000000000001</v>
      </c>
      <c r="I281" s="211"/>
      <c r="J281" s="212">
        <f>ROUND(I281*H281,2)</f>
        <v>0</v>
      </c>
      <c r="K281" s="208" t="s">
        <v>146</v>
      </c>
      <c r="L281" s="46"/>
      <c r="M281" s="213" t="s">
        <v>19</v>
      </c>
      <c r="N281" s="214" t="s">
        <v>43</v>
      </c>
      <c r="O281" s="86"/>
      <c r="P281" s="215">
        <f>O281*H281</f>
        <v>0</v>
      </c>
      <c r="Q281" s="215">
        <v>0</v>
      </c>
      <c r="R281" s="215">
        <f>Q281*H281</f>
        <v>0</v>
      </c>
      <c r="S281" s="215">
        <v>0</v>
      </c>
      <c r="T281" s="216">
        <f>S281*H281</f>
        <v>0</v>
      </c>
      <c r="U281" s="40"/>
      <c r="V281" s="40"/>
      <c r="W281" s="40"/>
      <c r="X281" s="40"/>
      <c r="Y281" s="40"/>
      <c r="Z281" s="40"/>
      <c r="AA281" s="40"/>
      <c r="AB281" s="40"/>
      <c r="AC281" s="40"/>
      <c r="AD281" s="40"/>
      <c r="AE281" s="40"/>
      <c r="AR281" s="217" t="s">
        <v>183</v>
      </c>
      <c r="AT281" s="217" t="s">
        <v>142</v>
      </c>
      <c r="AU281" s="217" t="s">
        <v>82</v>
      </c>
      <c r="AY281" s="19" t="s">
        <v>139</v>
      </c>
      <c r="BE281" s="218">
        <f>IF(N281="základní",J281,0)</f>
        <v>0</v>
      </c>
      <c r="BF281" s="218">
        <f>IF(N281="snížená",J281,0)</f>
        <v>0</v>
      </c>
      <c r="BG281" s="218">
        <f>IF(N281="zákl. přenesená",J281,0)</f>
        <v>0</v>
      </c>
      <c r="BH281" s="218">
        <f>IF(N281="sníž. přenesená",J281,0)</f>
        <v>0</v>
      </c>
      <c r="BI281" s="218">
        <f>IF(N281="nulová",J281,0)</f>
        <v>0</v>
      </c>
      <c r="BJ281" s="19" t="s">
        <v>80</v>
      </c>
      <c r="BK281" s="218">
        <f>ROUND(I281*H281,2)</f>
        <v>0</v>
      </c>
      <c r="BL281" s="19" t="s">
        <v>183</v>
      </c>
      <c r="BM281" s="217" t="s">
        <v>387</v>
      </c>
    </row>
    <row r="282" s="2" customFormat="1">
      <c r="A282" s="40"/>
      <c r="B282" s="41"/>
      <c r="C282" s="42"/>
      <c r="D282" s="219" t="s">
        <v>148</v>
      </c>
      <c r="E282" s="42"/>
      <c r="F282" s="220" t="s">
        <v>386</v>
      </c>
      <c r="G282" s="42"/>
      <c r="H282" s="42"/>
      <c r="I282" s="221"/>
      <c r="J282" s="42"/>
      <c r="K282" s="42"/>
      <c r="L282" s="46"/>
      <c r="M282" s="222"/>
      <c r="N282" s="223"/>
      <c r="O282" s="86"/>
      <c r="P282" s="86"/>
      <c r="Q282" s="86"/>
      <c r="R282" s="86"/>
      <c r="S282" s="86"/>
      <c r="T282" s="87"/>
      <c r="U282" s="40"/>
      <c r="V282" s="40"/>
      <c r="W282" s="40"/>
      <c r="X282" s="40"/>
      <c r="Y282" s="40"/>
      <c r="Z282" s="40"/>
      <c r="AA282" s="40"/>
      <c r="AB282" s="40"/>
      <c r="AC282" s="40"/>
      <c r="AD282" s="40"/>
      <c r="AE282" s="40"/>
      <c r="AT282" s="19" t="s">
        <v>148</v>
      </c>
      <c r="AU282" s="19" t="s">
        <v>82</v>
      </c>
    </row>
    <row r="283" s="2" customFormat="1">
      <c r="A283" s="40"/>
      <c r="B283" s="41"/>
      <c r="C283" s="42"/>
      <c r="D283" s="219" t="s">
        <v>149</v>
      </c>
      <c r="E283" s="42"/>
      <c r="F283" s="224" t="s">
        <v>388</v>
      </c>
      <c r="G283" s="42"/>
      <c r="H283" s="42"/>
      <c r="I283" s="221"/>
      <c r="J283" s="42"/>
      <c r="K283" s="42"/>
      <c r="L283" s="46"/>
      <c r="M283" s="222"/>
      <c r="N283" s="223"/>
      <c r="O283" s="86"/>
      <c r="P283" s="86"/>
      <c r="Q283" s="86"/>
      <c r="R283" s="86"/>
      <c r="S283" s="86"/>
      <c r="T283" s="87"/>
      <c r="U283" s="40"/>
      <c r="V283" s="40"/>
      <c r="W283" s="40"/>
      <c r="X283" s="40"/>
      <c r="Y283" s="40"/>
      <c r="Z283" s="40"/>
      <c r="AA283" s="40"/>
      <c r="AB283" s="40"/>
      <c r="AC283" s="40"/>
      <c r="AD283" s="40"/>
      <c r="AE283" s="40"/>
      <c r="AT283" s="19" t="s">
        <v>149</v>
      </c>
      <c r="AU283" s="19" t="s">
        <v>82</v>
      </c>
    </row>
    <row r="284" s="12" customFormat="1" ht="22.8" customHeight="1">
      <c r="A284" s="12"/>
      <c r="B284" s="190"/>
      <c r="C284" s="191"/>
      <c r="D284" s="192" t="s">
        <v>71</v>
      </c>
      <c r="E284" s="204" t="s">
        <v>389</v>
      </c>
      <c r="F284" s="204" t="s">
        <v>390</v>
      </c>
      <c r="G284" s="191"/>
      <c r="H284" s="191"/>
      <c r="I284" s="194"/>
      <c r="J284" s="205">
        <f>BK284</f>
        <v>0</v>
      </c>
      <c r="K284" s="191"/>
      <c r="L284" s="196"/>
      <c r="M284" s="197"/>
      <c r="N284" s="198"/>
      <c r="O284" s="198"/>
      <c r="P284" s="199">
        <f>SUM(P285:P297)</f>
        <v>0</v>
      </c>
      <c r="Q284" s="198"/>
      <c r="R284" s="199">
        <f>SUM(R285:R297)</f>
        <v>0</v>
      </c>
      <c r="S284" s="198"/>
      <c r="T284" s="200">
        <f>SUM(T285:T297)</f>
        <v>0</v>
      </c>
      <c r="U284" s="12"/>
      <c r="V284" s="12"/>
      <c r="W284" s="12"/>
      <c r="X284" s="12"/>
      <c r="Y284" s="12"/>
      <c r="Z284" s="12"/>
      <c r="AA284" s="12"/>
      <c r="AB284" s="12"/>
      <c r="AC284" s="12"/>
      <c r="AD284" s="12"/>
      <c r="AE284" s="12"/>
      <c r="AR284" s="201" t="s">
        <v>82</v>
      </c>
      <c r="AT284" s="202" t="s">
        <v>71</v>
      </c>
      <c r="AU284" s="202" t="s">
        <v>80</v>
      </c>
      <c r="AY284" s="201" t="s">
        <v>139</v>
      </c>
      <c r="BK284" s="203">
        <f>SUM(BK285:BK297)</f>
        <v>0</v>
      </c>
    </row>
    <row r="285" s="2" customFormat="1" ht="24.15" customHeight="1">
      <c r="A285" s="40"/>
      <c r="B285" s="41"/>
      <c r="C285" s="206" t="s">
        <v>267</v>
      </c>
      <c r="D285" s="206" t="s">
        <v>142</v>
      </c>
      <c r="E285" s="207" t="s">
        <v>391</v>
      </c>
      <c r="F285" s="208" t="s">
        <v>392</v>
      </c>
      <c r="G285" s="209" t="s">
        <v>145</v>
      </c>
      <c r="H285" s="210">
        <v>2</v>
      </c>
      <c r="I285" s="211"/>
      <c r="J285" s="212">
        <f>ROUND(I285*H285,2)</f>
        <v>0</v>
      </c>
      <c r="K285" s="208" t="s">
        <v>146</v>
      </c>
      <c r="L285" s="46"/>
      <c r="M285" s="213" t="s">
        <v>19</v>
      </c>
      <c r="N285" s="214" t="s">
        <v>43</v>
      </c>
      <c r="O285" s="86"/>
      <c r="P285" s="215">
        <f>O285*H285</f>
        <v>0</v>
      </c>
      <c r="Q285" s="215">
        <v>0</v>
      </c>
      <c r="R285" s="215">
        <f>Q285*H285</f>
        <v>0</v>
      </c>
      <c r="S285" s="215">
        <v>0</v>
      </c>
      <c r="T285" s="216">
        <f>S285*H285</f>
        <v>0</v>
      </c>
      <c r="U285" s="40"/>
      <c r="V285" s="40"/>
      <c r="W285" s="40"/>
      <c r="X285" s="40"/>
      <c r="Y285" s="40"/>
      <c r="Z285" s="40"/>
      <c r="AA285" s="40"/>
      <c r="AB285" s="40"/>
      <c r="AC285" s="40"/>
      <c r="AD285" s="40"/>
      <c r="AE285" s="40"/>
      <c r="AR285" s="217" t="s">
        <v>183</v>
      </c>
      <c r="AT285" s="217" t="s">
        <v>142</v>
      </c>
      <c r="AU285" s="217" t="s">
        <v>82</v>
      </c>
      <c r="AY285" s="19" t="s">
        <v>139</v>
      </c>
      <c r="BE285" s="218">
        <f>IF(N285="základní",J285,0)</f>
        <v>0</v>
      </c>
      <c r="BF285" s="218">
        <f>IF(N285="snížená",J285,0)</f>
        <v>0</v>
      </c>
      <c r="BG285" s="218">
        <f>IF(N285="zákl. přenesená",J285,0)</f>
        <v>0</v>
      </c>
      <c r="BH285" s="218">
        <f>IF(N285="sníž. přenesená",J285,0)</f>
        <v>0</v>
      </c>
      <c r="BI285" s="218">
        <f>IF(N285="nulová",J285,0)</f>
        <v>0</v>
      </c>
      <c r="BJ285" s="19" t="s">
        <v>80</v>
      </c>
      <c r="BK285" s="218">
        <f>ROUND(I285*H285,2)</f>
        <v>0</v>
      </c>
      <c r="BL285" s="19" t="s">
        <v>183</v>
      </c>
      <c r="BM285" s="217" t="s">
        <v>393</v>
      </c>
    </row>
    <row r="286" s="2" customFormat="1">
      <c r="A286" s="40"/>
      <c r="B286" s="41"/>
      <c r="C286" s="42"/>
      <c r="D286" s="219" t="s">
        <v>148</v>
      </c>
      <c r="E286" s="42"/>
      <c r="F286" s="220" t="s">
        <v>392</v>
      </c>
      <c r="G286" s="42"/>
      <c r="H286" s="42"/>
      <c r="I286" s="221"/>
      <c r="J286" s="42"/>
      <c r="K286" s="42"/>
      <c r="L286" s="46"/>
      <c r="M286" s="222"/>
      <c r="N286" s="223"/>
      <c r="O286" s="86"/>
      <c r="P286" s="86"/>
      <c r="Q286" s="86"/>
      <c r="R286" s="86"/>
      <c r="S286" s="86"/>
      <c r="T286" s="87"/>
      <c r="U286" s="40"/>
      <c r="V286" s="40"/>
      <c r="W286" s="40"/>
      <c r="X286" s="40"/>
      <c r="Y286" s="40"/>
      <c r="Z286" s="40"/>
      <c r="AA286" s="40"/>
      <c r="AB286" s="40"/>
      <c r="AC286" s="40"/>
      <c r="AD286" s="40"/>
      <c r="AE286" s="40"/>
      <c r="AT286" s="19" t="s">
        <v>148</v>
      </c>
      <c r="AU286" s="19" t="s">
        <v>82</v>
      </c>
    </row>
    <row r="287" s="2" customFormat="1" ht="16.5" customHeight="1">
      <c r="A287" s="40"/>
      <c r="B287" s="41"/>
      <c r="C287" s="206" t="s">
        <v>394</v>
      </c>
      <c r="D287" s="206" t="s">
        <v>142</v>
      </c>
      <c r="E287" s="207" t="s">
        <v>395</v>
      </c>
      <c r="F287" s="208" t="s">
        <v>396</v>
      </c>
      <c r="G287" s="209" t="s">
        <v>318</v>
      </c>
      <c r="H287" s="210">
        <v>11</v>
      </c>
      <c r="I287" s="211"/>
      <c r="J287" s="212">
        <f>ROUND(I287*H287,2)</f>
        <v>0</v>
      </c>
      <c r="K287" s="208" t="s">
        <v>146</v>
      </c>
      <c r="L287" s="46"/>
      <c r="M287" s="213" t="s">
        <v>19</v>
      </c>
      <c r="N287" s="214" t="s">
        <v>43</v>
      </c>
      <c r="O287" s="86"/>
      <c r="P287" s="215">
        <f>O287*H287</f>
        <v>0</v>
      </c>
      <c r="Q287" s="215">
        <v>0</v>
      </c>
      <c r="R287" s="215">
        <f>Q287*H287</f>
        <v>0</v>
      </c>
      <c r="S287" s="215">
        <v>0</v>
      </c>
      <c r="T287" s="216">
        <f>S287*H287</f>
        <v>0</v>
      </c>
      <c r="U287" s="40"/>
      <c r="V287" s="40"/>
      <c r="W287" s="40"/>
      <c r="X287" s="40"/>
      <c r="Y287" s="40"/>
      <c r="Z287" s="40"/>
      <c r="AA287" s="40"/>
      <c r="AB287" s="40"/>
      <c r="AC287" s="40"/>
      <c r="AD287" s="40"/>
      <c r="AE287" s="40"/>
      <c r="AR287" s="217" t="s">
        <v>183</v>
      </c>
      <c r="AT287" s="217" t="s">
        <v>142</v>
      </c>
      <c r="AU287" s="217" t="s">
        <v>82</v>
      </c>
      <c r="AY287" s="19" t="s">
        <v>139</v>
      </c>
      <c r="BE287" s="218">
        <f>IF(N287="základní",J287,0)</f>
        <v>0</v>
      </c>
      <c r="BF287" s="218">
        <f>IF(N287="snížená",J287,0)</f>
        <v>0</v>
      </c>
      <c r="BG287" s="218">
        <f>IF(N287="zákl. přenesená",J287,0)</f>
        <v>0</v>
      </c>
      <c r="BH287" s="218">
        <f>IF(N287="sníž. přenesená",J287,0)</f>
        <v>0</v>
      </c>
      <c r="BI287" s="218">
        <f>IF(N287="nulová",J287,0)</f>
        <v>0</v>
      </c>
      <c r="BJ287" s="19" t="s">
        <v>80</v>
      </c>
      <c r="BK287" s="218">
        <f>ROUND(I287*H287,2)</f>
        <v>0</v>
      </c>
      <c r="BL287" s="19" t="s">
        <v>183</v>
      </c>
      <c r="BM287" s="217" t="s">
        <v>397</v>
      </c>
    </row>
    <row r="288" s="2" customFormat="1">
      <c r="A288" s="40"/>
      <c r="B288" s="41"/>
      <c r="C288" s="42"/>
      <c r="D288" s="219" t="s">
        <v>148</v>
      </c>
      <c r="E288" s="42"/>
      <c r="F288" s="220" t="s">
        <v>396</v>
      </c>
      <c r="G288" s="42"/>
      <c r="H288" s="42"/>
      <c r="I288" s="221"/>
      <c r="J288" s="42"/>
      <c r="K288" s="42"/>
      <c r="L288" s="46"/>
      <c r="M288" s="222"/>
      <c r="N288" s="223"/>
      <c r="O288" s="86"/>
      <c r="P288" s="86"/>
      <c r="Q288" s="86"/>
      <c r="R288" s="86"/>
      <c r="S288" s="86"/>
      <c r="T288" s="87"/>
      <c r="U288" s="40"/>
      <c r="V288" s="40"/>
      <c r="W288" s="40"/>
      <c r="X288" s="40"/>
      <c r="Y288" s="40"/>
      <c r="Z288" s="40"/>
      <c r="AA288" s="40"/>
      <c r="AB288" s="40"/>
      <c r="AC288" s="40"/>
      <c r="AD288" s="40"/>
      <c r="AE288" s="40"/>
      <c r="AT288" s="19" t="s">
        <v>148</v>
      </c>
      <c r="AU288" s="19" t="s">
        <v>82</v>
      </c>
    </row>
    <row r="289" s="2" customFormat="1" ht="16.5" customHeight="1">
      <c r="A289" s="40"/>
      <c r="B289" s="41"/>
      <c r="C289" s="206" t="s">
        <v>273</v>
      </c>
      <c r="D289" s="206" t="s">
        <v>142</v>
      </c>
      <c r="E289" s="207" t="s">
        <v>398</v>
      </c>
      <c r="F289" s="208" t="s">
        <v>399</v>
      </c>
      <c r="G289" s="209" t="s">
        <v>318</v>
      </c>
      <c r="H289" s="210">
        <v>6</v>
      </c>
      <c r="I289" s="211"/>
      <c r="J289" s="212">
        <f>ROUND(I289*H289,2)</f>
        <v>0</v>
      </c>
      <c r="K289" s="208" t="s">
        <v>146</v>
      </c>
      <c r="L289" s="46"/>
      <c r="M289" s="213" t="s">
        <v>19</v>
      </c>
      <c r="N289" s="214" t="s">
        <v>43</v>
      </c>
      <c r="O289" s="86"/>
      <c r="P289" s="215">
        <f>O289*H289</f>
        <v>0</v>
      </c>
      <c r="Q289" s="215">
        <v>0</v>
      </c>
      <c r="R289" s="215">
        <f>Q289*H289</f>
        <v>0</v>
      </c>
      <c r="S289" s="215">
        <v>0</v>
      </c>
      <c r="T289" s="216">
        <f>S289*H289</f>
        <v>0</v>
      </c>
      <c r="U289" s="40"/>
      <c r="V289" s="40"/>
      <c r="W289" s="40"/>
      <c r="X289" s="40"/>
      <c r="Y289" s="40"/>
      <c r="Z289" s="40"/>
      <c r="AA289" s="40"/>
      <c r="AB289" s="40"/>
      <c r="AC289" s="40"/>
      <c r="AD289" s="40"/>
      <c r="AE289" s="40"/>
      <c r="AR289" s="217" t="s">
        <v>183</v>
      </c>
      <c r="AT289" s="217" t="s">
        <v>142</v>
      </c>
      <c r="AU289" s="217" t="s">
        <v>82</v>
      </c>
      <c r="AY289" s="19" t="s">
        <v>139</v>
      </c>
      <c r="BE289" s="218">
        <f>IF(N289="základní",J289,0)</f>
        <v>0</v>
      </c>
      <c r="BF289" s="218">
        <f>IF(N289="snížená",J289,0)</f>
        <v>0</v>
      </c>
      <c r="BG289" s="218">
        <f>IF(N289="zákl. přenesená",J289,0)</f>
        <v>0</v>
      </c>
      <c r="BH289" s="218">
        <f>IF(N289="sníž. přenesená",J289,0)</f>
        <v>0</v>
      </c>
      <c r="BI289" s="218">
        <f>IF(N289="nulová",J289,0)</f>
        <v>0</v>
      </c>
      <c r="BJ289" s="19" t="s">
        <v>80</v>
      </c>
      <c r="BK289" s="218">
        <f>ROUND(I289*H289,2)</f>
        <v>0</v>
      </c>
      <c r="BL289" s="19" t="s">
        <v>183</v>
      </c>
      <c r="BM289" s="217" t="s">
        <v>400</v>
      </c>
    </row>
    <row r="290" s="2" customFormat="1">
      <c r="A290" s="40"/>
      <c r="B290" s="41"/>
      <c r="C290" s="42"/>
      <c r="D290" s="219" t="s">
        <v>148</v>
      </c>
      <c r="E290" s="42"/>
      <c r="F290" s="220" t="s">
        <v>399</v>
      </c>
      <c r="G290" s="42"/>
      <c r="H290" s="42"/>
      <c r="I290" s="221"/>
      <c r="J290" s="42"/>
      <c r="K290" s="42"/>
      <c r="L290" s="46"/>
      <c r="M290" s="222"/>
      <c r="N290" s="223"/>
      <c r="O290" s="86"/>
      <c r="P290" s="86"/>
      <c r="Q290" s="86"/>
      <c r="R290" s="86"/>
      <c r="S290" s="86"/>
      <c r="T290" s="87"/>
      <c r="U290" s="40"/>
      <c r="V290" s="40"/>
      <c r="W290" s="40"/>
      <c r="X290" s="40"/>
      <c r="Y290" s="40"/>
      <c r="Z290" s="40"/>
      <c r="AA290" s="40"/>
      <c r="AB290" s="40"/>
      <c r="AC290" s="40"/>
      <c r="AD290" s="40"/>
      <c r="AE290" s="40"/>
      <c r="AT290" s="19" t="s">
        <v>148</v>
      </c>
      <c r="AU290" s="19" t="s">
        <v>82</v>
      </c>
    </row>
    <row r="291" s="2" customFormat="1" ht="16.5" customHeight="1">
      <c r="A291" s="40"/>
      <c r="B291" s="41"/>
      <c r="C291" s="206" t="s">
        <v>401</v>
      </c>
      <c r="D291" s="206" t="s">
        <v>142</v>
      </c>
      <c r="E291" s="207" t="s">
        <v>402</v>
      </c>
      <c r="F291" s="208" t="s">
        <v>403</v>
      </c>
      <c r="G291" s="209" t="s">
        <v>318</v>
      </c>
      <c r="H291" s="210">
        <v>17</v>
      </c>
      <c r="I291" s="211"/>
      <c r="J291" s="212">
        <f>ROUND(I291*H291,2)</f>
        <v>0</v>
      </c>
      <c r="K291" s="208" t="s">
        <v>146</v>
      </c>
      <c r="L291" s="46"/>
      <c r="M291" s="213" t="s">
        <v>19</v>
      </c>
      <c r="N291" s="214" t="s">
        <v>43</v>
      </c>
      <c r="O291" s="86"/>
      <c r="P291" s="215">
        <f>O291*H291</f>
        <v>0</v>
      </c>
      <c r="Q291" s="215">
        <v>0</v>
      </c>
      <c r="R291" s="215">
        <f>Q291*H291</f>
        <v>0</v>
      </c>
      <c r="S291" s="215">
        <v>0</v>
      </c>
      <c r="T291" s="216">
        <f>S291*H291</f>
        <v>0</v>
      </c>
      <c r="U291" s="40"/>
      <c r="V291" s="40"/>
      <c r="W291" s="40"/>
      <c r="X291" s="40"/>
      <c r="Y291" s="40"/>
      <c r="Z291" s="40"/>
      <c r="AA291" s="40"/>
      <c r="AB291" s="40"/>
      <c r="AC291" s="40"/>
      <c r="AD291" s="40"/>
      <c r="AE291" s="40"/>
      <c r="AR291" s="217" t="s">
        <v>183</v>
      </c>
      <c r="AT291" s="217" t="s">
        <v>142</v>
      </c>
      <c r="AU291" s="217" t="s">
        <v>82</v>
      </c>
      <c r="AY291" s="19" t="s">
        <v>139</v>
      </c>
      <c r="BE291" s="218">
        <f>IF(N291="základní",J291,0)</f>
        <v>0</v>
      </c>
      <c r="BF291" s="218">
        <f>IF(N291="snížená",J291,0)</f>
        <v>0</v>
      </c>
      <c r="BG291" s="218">
        <f>IF(N291="zákl. přenesená",J291,0)</f>
        <v>0</v>
      </c>
      <c r="BH291" s="218">
        <f>IF(N291="sníž. přenesená",J291,0)</f>
        <v>0</v>
      </c>
      <c r="BI291" s="218">
        <f>IF(N291="nulová",J291,0)</f>
        <v>0</v>
      </c>
      <c r="BJ291" s="19" t="s">
        <v>80</v>
      </c>
      <c r="BK291" s="218">
        <f>ROUND(I291*H291,2)</f>
        <v>0</v>
      </c>
      <c r="BL291" s="19" t="s">
        <v>183</v>
      </c>
      <c r="BM291" s="217" t="s">
        <v>404</v>
      </c>
    </row>
    <row r="292" s="2" customFormat="1">
      <c r="A292" s="40"/>
      <c r="B292" s="41"/>
      <c r="C292" s="42"/>
      <c r="D292" s="219" t="s">
        <v>148</v>
      </c>
      <c r="E292" s="42"/>
      <c r="F292" s="220" t="s">
        <v>403</v>
      </c>
      <c r="G292" s="42"/>
      <c r="H292" s="42"/>
      <c r="I292" s="221"/>
      <c r="J292" s="42"/>
      <c r="K292" s="42"/>
      <c r="L292" s="46"/>
      <c r="M292" s="222"/>
      <c r="N292" s="223"/>
      <c r="O292" s="86"/>
      <c r="P292" s="86"/>
      <c r="Q292" s="86"/>
      <c r="R292" s="86"/>
      <c r="S292" s="86"/>
      <c r="T292" s="87"/>
      <c r="U292" s="40"/>
      <c r="V292" s="40"/>
      <c r="W292" s="40"/>
      <c r="X292" s="40"/>
      <c r="Y292" s="40"/>
      <c r="Z292" s="40"/>
      <c r="AA292" s="40"/>
      <c r="AB292" s="40"/>
      <c r="AC292" s="40"/>
      <c r="AD292" s="40"/>
      <c r="AE292" s="40"/>
      <c r="AT292" s="19" t="s">
        <v>148</v>
      </c>
      <c r="AU292" s="19" t="s">
        <v>82</v>
      </c>
    </row>
    <row r="293" s="2" customFormat="1" ht="16.5" customHeight="1">
      <c r="A293" s="40"/>
      <c r="B293" s="41"/>
      <c r="C293" s="206" t="s">
        <v>282</v>
      </c>
      <c r="D293" s="206" t="s">
        <v>142</v>
      </c>
      <c r="E293" s="207" t="s">
        <v>405</v>
      </c>
      <c r="F293" s="208" t="s">
        <v>406</v>
      </c>
      <c r="G293" s="209" t="s">
        <v>145</v>
      </c>
      <c r="H293" s="210">
        <v>2</v>
      </c>
      <c r="I293" s="211"/>
      <c r="J293" s="212">
        <f>ROUND(I293*H293,2)</f>
        <v>0</v>
      </c>
      <c r="K293" s="208" t="s">
        <v>146</v>
      </c>
      <c r="L293" s="46"/>
      <c r="M293" s="213" t="s">
        <v>19</v>
      </c>
      <c r="N293" s="214" t="s">
        <v>43</v>
      </c>
      <c r="O293" s="86"/>
      <c r="P293" s="215">
        <f>O293*H293</f>
        <v>0</v>
      </c>
      <c r="Q293" s="215">
        <v>0</v>
      </c>
      <c r="R293" s="215">
        <f>Q293*H293</f>
        <v>0</v>
      </c>
      <c r="S293" s="215">
        <v>0</v>
      </c>
      <c r="T293" s="216">
        <f>S293*H293</f>
        <v>0</v>
      </c>
      <c r="U293" s="40"/>
      <c r="V293" s="40"/>
      <c r="W293" s="40"/>
      <c r="X293" s="40"/>
      <c r="Y293" s="40"/>
      <c r="Z293" s="40"/>
      <c r="AA293" s="40"/>
      <c r="AB293" s="40"/>
      <c r="AC293" s="40"/>
      <c r="AD293" s="40"/>
      <c r="AE293" s="40"/>
      <c r="AR293" s="217" t="s">
        <v>183</v>
      </c>
      <c r="AT293" s="217" t="s">
        <v>142</v>
      </c>
      <c r="AU293" s="217" t="s">
        <v>82</v>
      </c>
      <c r="AY293" s="19" t="s">
        <v>139</v>
      </c>
      <c r="BE293" s="218">
        <f>IF(N293="základní",J293,0)</f>
        <v>0</v>
      </c>
      <c r="BF293" s="218">
        <f>IF(N293="snížená",J293,0)</f>
        <v>0</v>
      </c>
      <c r="BG293" s="218">
        <f>IF(N293="zákl. přenesená",J293,0)</f>
        <v>0</v>
      </c>
      <c r="BH293" s="218">
        <f>IF(N293="sníž. přenesená",J293,0)</f>
        <v>0</v>
      </c>
      <c r="BI293" s="218">
        <f>IF(N293="nulová",J293,0)</f>
        <v>0</v>
      </c>
      <c r="BJ293" s="19" t="s">
        <v>80</v>
      </c>
      <c r="BK293" s="218">
        <f>ROUND(I293*H293,2)</f>
        <v>0</v>
      </c>
      <c r="BL293" s="19" t="s">
        <v>183</v>
      </c>
      <c r="BM293" s="217" t="s">
        <v>407</v>
      </c>
    </row>
    <row r="294" s="2" customFormat="1">
      <c r="A294" s="40"/>
      <c r="B294" s="41"/>
      <c r="C294" s="42"/>
      <c r="D294" s="219" t="s">
        <v>148</v>
      </c>
      <c r="E294" s="42"/>
      <c r="F294" s="220" t="s">
        <v>406</v>
      </c>
      <c r="G294" s="42"/>
      <c r="H294" s="42"/>
      <c r="I294" s="221"/>
      <c r="J294" s="42"/>
      <c r="K294" s="42"/>
      <c r="L294" s="46"/>
      <c r="M294" s="222"/>
      <c r="N294" s="223"/>
      <c r="O294" s="86"/>
      <c r="P294" s="86"/>
      <c r="Q294" s="86"/>
      <c r="R294" s="86"/>
      <c r="S294" s="86"/>
      <c r="T294" s="87"/>
      <c r="U294" s="40"/>
      <c r="V294" s="40"/>
      <c r="W294" s="40"/>
      <c r="X294" s="40"/>
      <c r="Y294" s="40"/>
      <c r="Z294" s="40"/>
      <c r="AA294" s="40"/>
      <c r="AB294" s="40"/>
      <c r="AC294" s="40"/>
      <c r="AD294" s="40"/>
      <c r="AE294" s="40"/>
      <c r="AT294" s="19" t="s">
        <v>148</v>
      </c>
      <c r="AU294" s="19" t="s">
        <v>82</v>
      </c>
    </row>
    <row r="295" s="2" customFormat="1" ht="24.15" customHeight="1">
      <c r="A295" s="40"/>
      <c r="B295" s="41"/>
      <c r="C295" s="206" t="s">
        <v>408</v>
      </c>
      <c r="D295" s="206" t="s">
        <v>142</v>
      </c>
      <c r="E295" s="207" t="s">
        <v>409</v>
      </c>
      <c r="F295" s="208" t="s">
        <v>410</v>
      </c>
      <c r="G295" s="209" t="s">
        <v>281</v>
      </c>
      <c r="H295" s="210">
        <v>0.01</v>
      </c>
      <c r="I295" s="211"/>
      <c r="J295" s="212">
        <f>ROUND(I295*H295,2)</f>
        <v>0</v>
      </c>
      <c r="K295" s="208" t="s">
        <v>146</v>
      </c>
      <c r="L295" s="46"/>
      <c r="M295" s="213" t="s">
        <v>19</v>
      </c>
      <c r="N295" s="214" t="s">
        <v>43</v>
      </c>
      <c r="O295" s="86"/>
      <c r="P295" s="215">
        <f>O295*H295</f>
        <v>0</v>
      </c>
      <c r="Q295" s="215">
        <v>0</v>
      </c>
      <c r="R295" s="215">
        <f>Q295*H295</f>
        <v>0</v>
      </c>
      <c r="S295" s="215">
        <v>0</v>
      </c>
      <c r="T295" s="216">
        <f>S295*H295</f>
        <v>0</v>
      </c>
      <c r="U295" s="40"/>
      <c r="V295" s="40"/>
      <c r="W295" s="40"/>
      <c r="X295" s="40"/>
      <c r="Y295" s="40"/>
      <c r="Z295" s="40"/>
      <c r="AA295" s="40"/>
      <c r="AB295" s="40"/>
      <c r="AC295" s="40"/>
      <c r="AD295" s="40"/>
      <c r="AE295" s="40"/>
      <c r="AR295" s="217" t="s">
        <v>183</v>
      </c>
      <c r="AT295" s="217" t="s">
        <v>142</v>
      </c>
      <c r="AU295" s="217" t="s">
        <v>82</v>
      </c>
      <c r="AY295" s="19" t="s">
        <v>139</v>
      </c>
      <c r="BE295" s="218">
        <f>IF(N295="základní",J295,0)</f>
        <v>0</v>
      </c>
      <c r="BF295" s="218">
        <f>IF(N295="snížená",J295,0)</f>
        <v>0</v>
      </c>
      <c r="BG295" s="218">
        <f>IF(N295="zákl. přenesená",J295,0)</f>
        <v>0</v>
      </c>
      <c r="BH295" s="218">
        <f>IF(N295="sníž. přenesená",J295,0)</f>
        <v>0</v>
      </c>
      <c r="BI295" s="218">
        <f>IF(N295="nulová",J295,0)</f>
        <v>0</v>
      </c>
      <c r="BJ295" s="19" t="s">
        <v>80</v>
      </c>
      <c r="BK295" s="218">
        <f>ROUND(I295*H295,2)</f>
        <v>0</v>
      </c>
      <c r="BL295" s="19" t="s">
        <v>183</v>
      </c>
      <c r="BM295" s="217" t="s">
        <v>411</v>
      </c>
    </row>
    <row r="296" s="2" customFormat="1">
      <c r="A296" s="40"/>
      <c r="B296" s="41"/>
      <c r="C296" s="42"/>
      <c r="D296" s="219" t="s">
        <v>148</v>
      </c>
      <c r="E296" s="42"/>
      <c r="F296" s="220" t="s">
        <v>410</v>
      </c>
      <c r="G296" s="42"/>
      <c r="H296" s="42"/>
      <c r="I296" s="221"/>
      <c r="J296" s="42"/>
      <c r="K296" s="42"/>
      <c r="L296" s="46"/>
      <c r="M296" s="222"/>
      <c r="N296" s="223"/>
      <c r="O296" s="86"/>
      <c r="P296" s="86"/>
      <c r="Q296" s="86"/>
      <c r="R296" s="86"/>
      <c r="S296" s="86"/>
      <c r="T296" s="87"/>
      <c r="U296" s="40"/>
      <c r="V296" s="40"/>
      <c r="W296" s="40"/>
      <c r="X296" s="40"/>
      <c r="Y296" s="40"/>
      <c r="Z296" s="40"/>
      <c r="AA296" s="40"/>
      <c r="AB296" s="40"/>
      <c r="AC296" s="40"/>
      <c r="AD296" s="40"/>
      <c r="AE296" s="40"/>
      <c r="AT296" s="19" t="s">
        <v>148</v>
      </c>
      <c r="AU296" s="19" t="s">
        <v>82</v>
      </c>
    </row>
    <row r="297" s="2" customFormat="1">
      <c r="A297" s="40"/>
      <c r="B297" s="41"/>
      <c r="C297" s="42"/>
      <c r="D297" s="219" t="s">
        <v>149</v>
      </c>
      <c r="E297" s="42"/>
      <c r="F297" s="224" t="s">
        <v>412</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149</v>
      </c>
      <c r="AU297" s="19" t="s">
        <v>82</v>
      </c>
    </row>
    <row r="298" s="12" customFormat="1" ht="22.8" customHeight="1">
      <c r="A298" s="12"/>
      <c r="B298" s="190"/>
      <c r="C298" s="191"/>
      <c r="D298" s="192" t="s">
        <v>71</v>
      </c>
      <c r="E298" s="204" t="s">
        <v>413</v>
      </c>
      <c r="F298" s="204" t="s">
        <v>414</v>
      </c>
      <c r="G298" s="191"/>
      <c r="H298" s="191"/>
      <c r="I298" s="194"/>
      <c r="J298" s="205">
        <f>BK298</f>
        <v>0</v>
      </c>
      <c r="K298" s="191"/>
      <c r="L298" s="196"/>
      <c r="M298" s="197"/>
      <c r="N298" s="198"/>
      <c r="O298" s="198"/>
      <c r="P298" s="199">
        <f>SUM(P299:P309)</f>
        <v>0</v>
      </c>
      <c r="Q298" s="198"/>
      <c r="R298" s="199">
        <f>SUM(R299:R309)</f>
        <v>0</v>
      </c>
      <c r="S298" s="198"/>
      <c r="T298" s="200">
        <f>SUM(T299:T309)</f>
        <v>0</v>
      </c>
      <c r="U298" s="12"/>
      <c r="V298" s="12"/>
      <c r="W298" s="12"/>
      <c r="X298" s="12"/>
      <c r="Y298" s="12"/>
      <c r="Z298" s="12"/>
      <c r="AA298" s="12"/>
      <c r="AB298" s="12"/>
      <c r="AC298" s="12"/>
      <c r="AD298" s="12"/>
      <c r="AE298" s="12"/>
      <c r="AR298" s="201" t="s">
        <v>82</v>
      </c>
      <c r="AT298" s="202" t="s">
        <v>71</v>
      </c>
      <c r="AU298" s="202" t="s">
        <v>80</v>
      </c>
      <c r="AY298" s="201" t="s">
        <v>139</v>
      </c>
      <c r="BK298" s="203">
        <f>SUM(BK299:BK309)</f>
        <v>0</v>
      </c>
    </row>
    <row r="299" s="2" customFormat="1" ht="16.5" customHeight="1">
      <c r="A299" s="40"/>
      <c r="B299" s="41"/>
      <c r="C299" s="206" t="s">
        <v>287</v>
      </c>
      <c r="D299" s="206" t="s">
        <v>142</v>
      </c>
      <c r="E299" s="207" t="s">
        <v>415</v>
      </c>
      <c r="F299" s="208" t="s">
        <v>416</v>
      </c>
      <c r="G299" s="209" t="s">
        <v>145</v>
      </c>
      <c r="H299" s="210">
        <v>2</v>
      </c>
      <c r="I299" s="211"/>
      <c r="J299" s="212">
        <f>ROUND(I299*H299,2)</f>
        <v>0</v>
      </c>
      <c r="K299" s="208" t="s">
        <v>146</v>
      </c>
      <c r="L299" s="46"/>
      <c r="M299" s="213" t="s">
        <v>19</v>
      </c>
      <c r="N299" s="214" t="s">
        <v>43</v>
      </c>
      <c r="O299" s="86"/>
      <c r="P299" s="215">
        <f>O299*H299</f>
        <v>0</v>
      </c>
      <c r="Q299" s="215">
        <v>0</v>
      </c>
      <c r="R299" s="215">
        <f>Q299*H299</f>
        <v>0</v>
      </c>
      <c r="S299" s="215">
        <v>0</v>
      </c>
      <c r="T299" s="216">
        <f>S299*H299</f>
        <v>0</v>
      </c>
      <c r="U299" s="40"/>
      <c r="V299" s="40"/>
      <c r="W299" s="40"/>
      <c r="X299" s="40"/>
      <c r="Y299" s="40"/>
      <c r="Z299" s="40"/>
      <c r="AA299" s="40"/>
      <c r="AB299" s="40"/>
      <c r="AC299" s="40"/>
      <c r="AD299" s="40"/>
      <c r="AE299" s="40"/>
      <c r="AR299" s="217" t="s">
        <v>183</v>
      </c>
      <c r="AT299" s="217" t="s">
        <v>142</v>
      </c>
      <c r="AU299" s="217" t="s">
        <v>82</v>
      </c>
      <c r="AY299" s="19" t="s">
        <v>139</v>
      </c>
      <c r="BE299" s="218">
        <f>IF(N299="základní",J299,0)</f>
        <v>0</v>
      </c>
      <c r="BF299" s="218">
        <f>IF(N299="snížená",J299,0)</f>
        <v>0</v>
      </c>
      <c r="BG299" s="218">
        <f>IF(N299="zákl. přenesená",J299,0)</f>
        <v>0</v>
      </c>
      <c r="BH299" s="218">
        <f>IF(N299="sníž. přenesená",J299,0)</f>
        <v>0</v>
      </c>
      <c r="BI299" s="218">
        <f>IF(N299="nulová",J299,0)</f>
        <v>0</v>
      </c>
      <c r="BJ299" s="19" t="s">
        <v>80</v>
      </c>
      <c r="BK299" s="218">
        <f>ROUND(I299*H299,2)</f>
        <v>0</v>
      </c>
      <c r="BL299" s="19" t="s">
        <v>183</v>
      </c>
      <c r="BM299" s="217" t="s">
        <v>417</v>
      </c>
    </row>
    <row r="300" s="2" customFormat="1">
      <c r="A300" s="40"/>
      <c r="B300" s="41"/>
      <c r="C300" s="42"/>
      <c r="D300" s="219" t="s">
        <v>148</v>
      </c>
      <c r="E300" s="42"/>
      <c r="F300" s="220" t="s">
        <v>416</v>
      </c>
      <c r="G300" s="42"/>
      <c r="H300" s="42"/>
      <c r="I300" s="221"/>
      <c r="J300" s="42"/>
      <c r="K300" s="42"/>
      <c r="L300" s="46"/>
      <c r="M300" s="222"/>
      <c r="N300" s="223"/>
      <c r="O300" s="86"/>
      <c r="P300" s="86"/>
      <c r="Q300" s="86"/>
      <c r="R300" s="86"/>
      <c r="S300" s="86"/>
      <c r="T300" s="87"/>
      <c r="U300" s="40"/>
      <c r="V300" s="40"/>
      <c r="W300" s="40"/>
      <c r="X300" s="40"/>
      <c r="Y300" s="40"/>
      <c r="Z300" s="40"/>
      <c r="AA300" s="40"/>
      <c r="AB300" s="40"/>
      <c r="AC300" s="40"/>
      <c r="AD300" s="40"/>
      <c r="AE300" s="40"/>
      <c r="AT300" s="19" t="s">
        <v>148</v>
      </c>
      <c r="AU300" s="19" t="s">
        <v>82</v>
      </c>
    </row>
    <row r="301" s="2" customFormat="1" ht="24.15" customHeight="1">
      <c r="A301" s="40"/>
      <c r="B301" s="41"/>
      <c r="C301" s="206" t="s">
        <v>418</v>
      </c>
      <c r="D301" s="206" t="s">
        <v>142</v>
      </c>
      <c r="E301" s="207" t="s">
        <v>419</v>
      </c>
      <c r="F301" s="208" t="s">
        <v>420</v>
      </c>
      <c r="G301" s="209" t="s">
        <v>145</v>
      </c>
      <c r="H301" s="210">
        <v>2</v>
      </c>
      <c r="I301" s="211"/>
      <c r="J301" s="212">
        <f>ROUND(I301*H301,2)</f>
        <v>0</v>
      </c>
      <c r="K301" s="208" t="s">
        <v>146</v>
      </c>
      <c r="L301" s="46"/>
      <c r="M301" s="213" t="s">
        <v>19</v>
      </c>
      <c r="N301" s="214" t="s">
        <v>43</v>
      </c>
      <c r="O301" s="86"/>
      <c r="P301" s="215">
        <f>O301*H301</f>
        <v>0</v>
      </c>
      <c r="Q301" s="215">
        <v>0</v>
      </c>
      <c r="R301" s="215">
        <f>Q301*H301</f>
        <v>0</v>
      </c>
      <c r="S301" s="215">
        <v>0</v>
      </c>
      <c r="T301" s="216">
        <f>S301*H301</f>
        <v>0</v>
      </c>
      <c r="U301" s="40"/>
      <c r="V301" s="40"/>
      <c r="W301" s="40"/>
      <c r="X301" s="40"/>
      <c r="Y301" s="40"/>
      <c r="Z301" s="40"/>
      <c r="AA301" s="40"/>
      <c r="AB301" s="40"/>
      <c r="AC301" s="40"/>
      <c r="AD301" s="40"/>
      <c r="AE301" s="40"/>
      <c r="AR301" s="217" t="s">
        <v>183</v>
      </c>
      <c r="AT301" s="217" t="s">
        <v>142</v>
      </c>
      <c r="AU301" s="217" t="s">
        <v>82</v>
      </c>
      <c r="AY301" s="19" t="s">
        <v>139</v>
      </c>
      <c r="BE301" s="218">
        <f>IF(N301="základní",J301,0)</f>
        <v>0</v>
      </c>
      <c r="BF301" s="218">
        <f>IF(N301="snížená",J301,0)</f>
        <v>0</v>
      </c>
      <c r="BG301" s="218">
        <f>IF(N301="zákl. přenesená",J301,0)</f>
        <v>0</v>
      </c>
      <c r="BH301" s="218">
        <f>IF(N301="sníž. přenesená",J301,0)</f>
        <v>0</v>
      </c>
      <c r="BI301" s="218">
        <f>IF(N301="nulová",J301,0)</f>
        <v>0</v>
      </c>
      <c r="BJ301" s="19" t="s">
        <v>80</v>
      </c>
      <c r="BK301" s="218">
        <f>ROUND(I301*H301,2)</f>
        <v>0</v>
      </c>
      <c r="BL301" s="19" t="s">
        <v>183</v>
      </c>
      <c r="BM301" s="217" t="s">
        <v>421</v>
      </c>
    </row>
    <row r="302" s="2" customFormat="1">
      <c r="A302" s="40"/>
      <c r="B302" s="41"/>
      <c r="C302" s="42"/>
      <c r="D302" s="219" t="s">
        <v>148</v>
      </c>
      <c r="E302" s="42"/>
      <c r="F302" s="220" t="s">
        <v>420</v>
      </c>
      <c r="G302" s="42"/>
      <c r="H302" s="42"/>
      <c r="I302" s="221"/>
      <c r="J302" s="42"/>
      <c r="K302" s="42"/>
      <c r="L302" s="46"/>
      <c r="M302" s="222"/>
      <c r="N302" s="223"/>
      <c r="O302" s="86"/>
      <c r="P302" s="86"/>
      <c r="Q302" s="86"/>
      <c r="R302" s="86"/>
      <c r="S302" s="86"/>
      <c r="T302" s="87"/>
      <c r="U302" s="40"/>
      <c r="V302" s="40"/>
      <c r="W302" s="40"/>
      <c r="X302" s="40"/>
      <c r="Y302" s="40"/>
      <c r="Z302" s="40"/>
      <c r="AA302" s="40"/>
      <c r="AB302" s="40"/>
      <c r="AC302" s="40"/>
      <c r="AD302" s="40"/>
      <c r="AE302" s="40"/>
      <c r="AT302" s="19" t="s">
        <v>148</v>
      </c>
      <c r="AU302" s="19" t="s">
        <v>82</v>
      </c>
    </row>
    <row r="303" s="2" customFormat="1">
      <c r="A303" s="40"/>
      <c r="B303" s="41"/>
      <c r="C303" s="42"/>
      <c r="D303" s="219" t="s">
        <v>149</v>
      </c>
      <c r="E303" s="42"/>
      <c r="F303" s="224" t="s">
        <v>422</v>
      </c>
      <c r="G303" s="42"/>
      <c r="H303" s="42"/>
      <c r="I303" s="221"/>
      <c r="J303" s="42"/>
      <c r="K303" s="42"/>
      <c r="L303" s="46"/>
      <c r="M303" s="222"/>
      <c r="N303" s="223"/>
      <c r="O303" s="86"/>
      <c r="P303" s="86"/>
      <c r="Q303" s="86"/>
      <c r="R303" s="86"/>
      <c r="S303" s="86"/>
      <c r="T303" s="87"/>
      <c r="U303" s="40"/>
      <c r="V303" s="40"/>
      <c r="W303" s="40"/>
      <c r="X303" s="40"/>
      <c r="Y303" s="40"/>
      <c r="Z303" s="40"/>
      <c r="AA303" s="40"/>
      <c r="AB303" s="40"/>
      <c r="AC303" s="40"/>
      <c r="AD303" s="40"/>
      <c r="AE303" s="40"/>
      <c r="AT303" s="19" t="s">
        <v>149</v>
      </c>
      <c r="AU303" s="19" t="s">
        <v>82</v>
      </c>
    </row>
    <row r="304" s="2" customFormat="1" ht="21.75" customHeight="1">
      <c r="A304" s="40"/>
      <c r="B304" s="41"/>
      <c r="C304" s="206" t="s">
        <v>291</v>
      </c>
      <c r="D304" s="206" t="s">
        <v>142</v>
      </c>
      <c r="E304" s="207" t="s">
        <v>423</v>
      </c>
      <c r="F304" s="208" t="s">
        <v>424</v>
      </c>
      <c r="G304" s="209" t="s">
        <v>145</v>
      </c>
      <c r="H304" s="210">
        <v>2</v>
      </c>
      <c r="I304" s="211"/>
      <c r="J304" s="212">
        <f>ROUND(I304*H304,2)</f>
        <v>0</v>
      </c>
      <c r="K304" s="208" t="s">
        <v>146</v>
      </c>
      <c r="L304" s="46"/>
      <c r="M304" s="213" t="s">
        <v>19</v>
      </c>
      <c r="N304" s="214" t="s">
        <v>43</v>
      </c>
      <c r="O304" s="86"/>
      <c r="P304" s="215">
        <f>O304*H304</f>
        <v>0</v>
      </c>
      <c r="Q304" s="215">
        <v>0</v>
      </c>
      <c r="R304" s="215">
        <f>Q304*H304</f>
        <v>0</v>
      </c>
      <c r="S304" s="215">
        <v>0</v>
      </c>
      <c r="T304" s="216">
        <f>S304*H304</f>
        <v>0</v>
      </c>
      <c r="U304" s="40"/>
      <c r="V304" s="40"/>
      <c r="W304" s="40"/>
      <c r="X304" s="40"/>
      <c r="Y304" s="40"/>
      <c r="Z304" s="40"/>
      <c r="AA304" s="40"/>
      <c r="AB304" s="40"/>
      <c r="AC304" s="40"/>
      <c r="AD304" s="40"/>
      <c r="AE304" s="40"/>
      <c r="AR304" s="217" t="s">
        <v>183</v>
      </c>
      <c r="AT304" s="217" t="s">
        <v>142</v>
      </c>
      <c r="AU304" s="217" t="s">
        <v>82</v>
      </c>
      <c r="AY304" s="19" t="s">
        <v>139</v>
      </c>
      <c r="BE304" s="218">
        <f>IF(N304="základní",J304,0)</f>
        <v>0</v>
      </c>
      <c r="BF304" s="218">
        <f>IF(N304="snížená",J304,0)</f>
        <v>0</v>
      </c>
      <c r="BG304" s="218">
        <f>IF(N304="zákl. přenesená",J304,0)</f>
        <v>0</v>
      </c>
      <c r="BH304" s="218">
        <f>IF(N304="sníž. přenesená",J304,0)</f>
        <v>0</v>
      </c>
      <c r="BI304" s="218">
        <f>IF(N304="nulová",J304,0)</f>
        <v>0</v>
      </c>
      <c r="BJ304" s="19" t="s">
        <v>80</v>
      </c>
      <c r="BK304" s="218">
        <f>ROUND(I304*H304,2)</f>
        <v>0</v>
      </c>
      <c r="BL304" s="19" t="s">
        <v>183</v>
      </c>
      <c r="BM304" s="217" t="s">
        <v>425</v>
      </c>
    </row>
    <row r="305" s="2" customFormat="1">
      <c r="A305" s="40"/>
      <c r="B305" s="41"/>
      <c r="C305" s="42"/>
      <c r="D305" s="219" t="s">
        <v>148</v>
      </c>
      <c r="E305" s="42"/>
      <c r="F305" s="220" t="s">
        <v>424</v>
      </c>
      <c r="G305" s="42"/>
      <c r="H305" s="42"/>
      <c r="I305" s="221"/>
      <c r="J305" s="42"/>
      <c r="K305" s="42"/>
      <c r="L305" s="46"/>
      <c r="M305" s="222"/>
      <c r="N305" s="223"/>
      <c r="O305" s="86"/>
      <c r="P305" s="86"/>
      <c r="Q305" s="86"/>
      <c r="R305" s="86"/>
      <c r="S305" s="86"/>
      <c r="T305" s="87"/>
      <c r="U305" s="40"/>
      <c r="V305" s="40"/>
      <c r="W305" s="40"/>
      <c r="X305" s="40"/>
      <c r="Y305" s="40"/>
      <c r="Z305" s="40"/>
      <c r="AA305" s="40"/>
      <c r="AB305" s="40"/>
      <c r="AC305" s="40"/>
      <c r="AD305" s="40"/>
      <c r="AE305" s="40"/>
      <c r="AT305" s="19" t="s">
        <v>148</v>
      </c>
      <c r="AU305" s="19" t="s">
        <v>82</v>
      </c>
    </row>
    <row r="306" s="2" customFormat="1">
      <c r="A306" s="40"/>
      <c r="B306" s="41"/>
      <c r="C306" s="42"/>
      <c r="D306" s="219" t="s">
        <v>149</v>
      </c>
      <c r="E306" s="42"/>
      <c r="F306" s="224" t="s">
        <v>422</v>
      </c>
      <c r="G306" s="42"/>
      <c r="H306" s="42"/>
      <c r="I306" s="221"/>
      <c r="J306" s="42"/>
      <c r="K306" s="42"/>
      <c r="L306" s="46"/>
      <c r="M306" s="222"/>
      <c r="N306" s="223"/>
      <c r="O306" s="86"/>
      <c r="P306" s="86"/>
      <c r="Q306" s="86"/>
      <c r="R306" s="86"/>
      <c r="S306" s="86"/>
      <c r="T306" s="87"/>
      <c r="U306" s="40"/>
      <c r="V306" s="40"/>
      <c r="W306" s="40"/>
      <c r="X306" s="40"/>
      <c r="Y306" s="40"/>
      <c r="Z306" s="40"/>
      <c r="AA306" s="40"/>
      <c r="AB306" s="40"/>
      <c r="AC306" s="40"/>
      <c r="AD306" s="40"/>
      <c r="AE306" s="40"/>
      <c r="AT306" s="19" t="s">
        <v>149</v>
      </c>
      <c r="AU306" s="19" t="s">
        <v>82</v>
      </c>
    </row>
    <row r="307" s="2" customFormat="1" ht="24.15" customHeight="1">
      <c r="A307" s="40"/>
      <c r="B307" s="41"/>
      <c r="C307" s="206" t="s">
        <v>426</v>
      </c>
      <c r="D307" s="206" t="s">
        <v>142</v>
      </c>
      <c r="E307" s="207" t="s">
        <v>427</v>
      </c>
      <c r="F307" s="208" t="s">
        <v>428</v>
      </c>
      <c r="G307" s="209" t="s">
        <v>281</v>
      </c>
      <c r="H307" s="210">
        <v>0.001</v>
      </c>
      <c r="I307" s="211"/>
      <c r="J307" s="212">
        <f>ROUND(I307*H307,2)</f>
        <v>0</v>
      </c>
      <c r="K307" s="208" t="s">
        <v>146</v>
      </c>
      <c r="L307" s="46"/>
      <c r="M307" s="213" t="s">
        <v>19</v>
      </c>
      <c r="N307" s="214" t="s">
        <v>43</v>
      </c>
      <c r="O307" s="86"/>
      <c r="P307" s="215">
        <f>O307*H307</f>
        <v>0</v>
      </c>
      <c r="Q307" s="215">
        <v>0</v>
      </c>
      <c r="R307" s="215">
        <f>Q307*H307</f>
        <v>0</v>
      </c>
      <c r="S307" s="215">
        <v>0</v>
      </c>
      <c r="T307" s="216">
        <f>S307*H307</f>
        <v>0</v>
      </c>
      <c r="U307" s="40"/>
      <c r="V307" s="40"/>
      <c r="W307" s="40"/>
      <c r="X307" s="40"/>
      <c r="Y307" s="40"/>
      <c r="Z307" s="40"/>
      <c r="AA307" s="40"/>
      <c r="AB307" s="40"/>
      <c r="AC307" s="40"/>
      <c r="AD307" s="40"/>
      <c r="AE307" s="40"/>
      <c r="AR307" s="217" t="s">
        <v>183</v>
      </c>
      <c r="AT307" s="217" t="s">
        <v>142</v>
      </c>
      <c r="AU307" s="217" t="s">
        <v>82</v>
      </c>
      <c r="AY307" s="19" t="s">
        <v>139</v>
      </c>
      <c r="BE307" s="218">
        <f>IF(N307="základní",J307,0)</f>
        <v>0</v>
      </c>
      <c r="BF307" s="218">
        <f>IF(N307="snížená",J307,0)</f>
        <v>0</v>
      </c>
      <c r="BG307" s="218">
        <f>IF(N307="zákl. přenesená",J307,0)</f>
        <v>0</v>
      </c>
      <c r="BH307" s="218">
        <f>IF(N307="sníž. přenesená",J307,0)</f>
        <v>0</v>
      </c>
      <c r="BI307" s="218">
        <f>IF(N307="nulová",J307,0)</f>
        <v>0</v>
      </c>
      <c r="BJ307" s="19" t="s">
        <v>80</v>
      </c>
      <c r="BK307" s="218">
        <f>ROUND(I307*H307,2)</f>
        <v>0</v>
      </c>
      <c r="BL307" s="19" t="s">
        <v>183</v>
      </c>
      <c r="BM307" s="217" t="s">
        <v>429</v>
      </c>
    </row>
    <row r="308" s="2" customFormat="1">
      <c r="A308" s="40"/>
      <c r="B308" s="41"/>
      <c r="C308" s="42"/>
      <c r="D308" s="219" t="s">
        <v>148</v>
      </c>
      <c r="E308" s="42"/>
      <c r="F308" s="220" t="s">
        <v>428</v>
      </c>
      <c r="G308" s="42"/>
      <c r="H308" s="42"/>
      <c r="I308" s="221"/>
      <c r="J308" s="42"/>
      <c r="K308" s="42"/>
      <c r="L308" s="46"/>
      <c r="M308" s="222"/>
      <c r="N308" s="223"/>
      <c r="O308" s="86"/>
      <c r="P308" s="86"/>
      <c r="Q308" s="86"/>
      <c r="R308" s="86"/>
      <c r="S308" s="86"/>
      <c r="T308" s="87"/>
      <c r="U308" s="40"/>
      <c r="V308" s="40"/>
      <c r="W308" s="40"/>
      <c r="X308" s="40"/>
      <c r="Y308" s="40"/>
      <c r="Z308" s="40"/>
      <c r="AA308" s="40"/>
      <c r="AB308" s="40"/>
      <c r="AC308" s="40"/>
      <c r="AD308" s="40"/>
      <c r="AE308" s="40"/>
      <c r="AT308" s="19" t="s">
        <v>148</v>
      </c>
      <c r="AU308" s="19" t="s">
        <v>82</v>
      </c>
    </row>
    <row r="309" s="2" customFormat="1">
      <c r="A309" s="40"/>
      <c r="B309" s="41"/>
      <c r="C309" s="42"/>
      <c r="D309" s="219" t="s">
        <v>149</v>
      </c>
      <c r="E309" s="42"/>
      <c r="F309" s="224" t="s">
        <v>430</v>
      </c>
      <c r="G309" s="42"/>
      <c r="H309" s="42"/>
      <c r="I309" s="221"/>
      <c r="J309" s="42"/>
      <c r="K309" s="42"/>
      <c r="L309" s="46"/>
      <c r="M309" s="222"/>
      <c r="N309" s="223"/>
      <c r="O309" s="86"/>
      <c r="P309" s="86"/>
      <c r="Q309" s="86"/>
      <c r="R309" s="86"/>
      <c r="S309" s="86"/>
      <c r="T309" s="87"/>
      <c r="U309" s="40"/>
      <c r="V309" s="40"/>
      <c r="W309" s="40"/>
      <c r="X309" s="40"/>
      <c r="Y309" s="40"/>
      <c r="Z309" s="40"/>
      <c r="AA309" s="40"/>
      <c r="AB309" s="40"/>
      <c r="AC309" s="40"/>
      <c r="AD309" s="40"/>
      <c r="AE309" s="40"/>
      <c r="AT309" s="19" t="s">
        <v>149</v>
      </c>
      <c r="AU309" s="19" t="s">
        <v>82</v>
      </c>
    </row>
    <row r="310" s="12" customFormat="1" ht="22.8" customHeight="1">
      <c r="A310" s="12"/>
      <c r="B310" s="190"/>
      <c r="C310" s="191"/>
      <c r="D310" s="192" t="s">
        <v>71</v>
      </c>
      <c r="E310" s="204" t="s">
        <v>431</v>
      </c>
      <c r="F310" s="204" t="s">
        <v>432</v>
      </c>
      <c r="G310" s="191"/>
      <c r="H310" s="191"/>
      <c r="I310" s="194"/>
      <c r="J310" s="205">
        <f>BK310</f>
        <v>0</v>
      </c>
      <c r="K310" s="191"/>
      <c r="L310" s="196"/>
      <c r="M310" s="197"/>
      <c r="N310" s="198"/>
      <c r="O310" s="198"/>
      <c r="P310" s="199">
        <f>SUM(P311:P325)</f>
        <v>0</v>
      </c>
      <c r="Q310" s="198"/>
      <c r="R310" s="199">
        <f>SUM(R311:R325)</f>
        <v>0</v>
      </c>
      <c r="S310" s="198"/>
      <c r="T310" s="200">
        <f>SUM(T311:T325)</f>
        <v>0</v>
      </c>
      <c r="U310" s="12"/>
      <c r="V310" s="12"/>
      <c r="W310" s="12"/>
      <c r="X310" s="12"/>
      <c r="Y310" s="12"/>
      <c r="Z310" s="12"/>
      <c r="AA310" s="12"/>
      <c r="AB310" s="12"/>
      <c r="AC310" s="12"/>
      <c r="AD310" s="12"/>
      <c r="AE310" s="12"/>
      <c r="AR310" s="201" t="s">
        <v>82</v>
      </c>
      <c r="AT310" s="202" t="s">
        <v>71</v>
      </c>
      <c r="AU310" s="202" t="s">
        <v>80</v>
      </c>
      <c r="AY310" s="201" t="s">
        <v>139</v>
      </c>
      <c r="BK310" s="203">
        <f>SUM(BK311:BK325)</f>
        <v>0</v>
      </c>
    </row>
    <row r="311" s="2" customFormat="1" ht="16.5" customHeight="1">
      <c r="A311" s="40"/>
      <c r="B311" s="41"/>
      <c r="C311" s="206" t="s">
        <v>296</v>
      </c>
      <c r="D311" s="206" t="s">
        <v>142</v>
      </c>
      <c r="E311" s="207" t="s">
        <v>433</v>
      </c>
      <c r="F311" s="208" t="s">
        <v>434</v>
      </c>
      <c r="G311" s="209" t="s">
        <v>153</v>
      </c>
      <c r="H311" s="210">
        <v>34.884</v>
      </c>
      <c r="I311" s="211"/>
      <c r="J311" s="212">
        <f>ROUND(I311*H311,2)</f>
        <v>0</v>
      </c>
      <c r="K311" s="208" t="s">
        <v>146</v>
      </c>
      <c r="L311" s="46"/>
      <c r="M311" s="213" t="s">
        <v>19</v>
      </c>
      <c r="N311" s="214" t="s">
        <v>43</v>
      </c>
      <c r="O311" s="86"/>
      <c r="P311" s="215">
        <f>O311*H311</f>
        <v>0</v>
      </c>
      <c r="Q311" s="215">
        <v>0</v>
      </c>
      <c r="R311" s="215">
        <f>Q311*H311</f>
        <v>0</v>
      </c>
      <c r="S311" s="215">
        <v>0</v>
      </c>
      <c r="T311" s="216">
        <f>S311*H311</f>
        <v>0</v>
      </c>
      <c r="U311" s="40"/>
      <c r="V311" s="40"/>
      <c r="W311" s="40"/>
      <c r="X311" s="40"/>
      <c r="Y311" s="40"/>
      <c r="Z311" s="40"/>
      <c r="AA311" s="40"/>
      <c r="AB311" s="40"/>
      <c r="AC311" s="40"/>
      <c r="AD311" s="40"/>
      <c r="AE311" s="40"/>
      <c r="AR311" s="217" t="s">
        <v>183</v>
      </c>
      <c r="AT311" s="217" t="s">
        <v>142</v>
      </c>
      <c r="AU311" s="217" t="s">
        <v>82</v>
      </c>
      <c r="AY311" s="19" t="s">
        <v>139</v>
      </c>
      <c r="BE311" s="218">
        <f>IF(N311="základní",J311,0)</f>
        <v>0</v>
      </c>
      <c r="BF311" s="218">
        <f>IF(N311="snížená",J311,0)</f>
        <v>0</v>
      </c>
      <c r="BG311" s="218">
        <f>IF(N311="zákl. přenesená",J311,0)</f>
        <v>0</v>
      </c>
      <c r="BH311" s="218">
        <f>IF(N311="sníž. přenesená",J311,0)</f>
        <v>0</v>
      </c>
      <c r="BI311" s="218">
        <f>IF(N311="nulová",J311,0)</f>
        <v>0</v>
      </c>
      <c r="BJ311" s="19" t="s">
        <v>80</v>
      </c>
      <c r="BK311" s="218">
        <f>ROUND(I311*H311,2)</f>
        <v>0</v>
      </c>
      <c r="BL311" s="19" t="s">
        <v>183</v>
      </c>
      <c r="BM311" s="217" t="s">
        <v>435</v>
      </c>
    </row>
    <row r="312" s="2" customFormat="1">
      <c r="A312" s="40"/>
      <c r="B312" s="41"/>
      <c r="C312" s="42"/>
      <c r="D312" s="219" t="s">
        <v>148</v>
      </c>
      <c r="E312" s="42"/>
      <c r="F312" s="220" t="s">
        <v>434</v>
      </c>
      <c r="G312" s="42"/>
      <c r="H312" s="42"/>
      <c r="I312" s="221"/>
      <c r="J312" s="42"/>
      <c r="K312" s="42"/>
      <c r="L312" s="46"/>
      <c r="M312" s="222"/>
      <c r="N312" s="223"/>
      <c r="O312" s="86"/>
      <c r="P312" s="86"/>
      <c r="Q312" s="86"/>
      <c r="R312" s="86"/>
      <c r="S312" s="86"/>
      <c r="T312" s="87"/>
      <c r="U312" s="40"/>
      <c r="V312" s="40"/>
      <c r="W312" s="40"/>
      <c r="X312" s="40"/>
      <c r="Y312" s="40"/>
      <c r="Z312" s="40"/>
      <c r="AA312" s="40"/>
      <c r="AB312" s="40"/>
      <c r="AC312" s="40"/>
      <c r="AD312" s="40"/>
      <c r="AE312" s="40"/>
      <c r="AT312" s="19" t="s">
        <v>148</v>
      </c>
      <c r="AU312" s="19" t="s">
        <v>82</v>
      </c>
    </row>
    <row r="313" s="13" customFormat="1">
      <c r="A313" s="13"/>
      <c r="B313" s="225"/>
      <c r="C313" s="226"/>
      <c r="D313" s="219" t="s">
        <v>154</v>
      </c>
      <c r="E313" s="227" t="s">
        <v>19</v>
      </c>
      <c r="F313" s="228" t="s">
        <v>436</v>
      </c>
      <c r="G313" s="226"/>
      <c r="H313" s="229">
        <v>34.884</v>
      </c>
      <c r="I313" s="230"/>
      <c r="J313" s="226"/>
      <c r="K313" s="226"/>
      <c r="L313" s="231"/>
      <c r="M313" s="232"/>
      <c r="N313" s="233"/>
      <c r="O313" s="233"/>
      <c r="P313" s="233"/>
      <c r="Q313" s="233"/>
      <c r="R313" s="233"/>
      <c r="S313" s="233"/>
      <c r="T313" s="234"/>
      <c r="U313" s="13"/>
      <c r="V313" s="13"/>
      <c r="W313" s="13"/>
      <c r="X313" s="13"/>
      <c r="Y313" s="13"/>
      <c r="Z313" s="13"/>
      <c r="AA313" s="13"/>
      <c r="AB313" s="13"/>
      <c r="AC313" s="13"/>
      <c r="AD313" s="13"/>
      <c r="AE313" s="13"/>
      <c r="AT313" s="235" t="s">
        <v>154</v>
      </c>
      <c r="AU313" s="235" t="s">
        <v>82</v>
      </c>
      <c r="AV313" s="13" t="s">
        <v>82</v>
      </c>
      <c r="AW313" s="13" t="s">
        <v>31</v>
      </c>
      <c r="AX313" s="13" t="s">
        <v>72</v>
      </c>
      <c r="AY313" s="235" t="s">
        <v>139</v>
      </c>
    </row>
    <row r="314" s="14" customFormat="1">
      <c r="A314" s="14"/>
      <c r="B314" s="236"/>
      <c r="C314" s="237"/>
      <c r="D314" s="219" t="s">
        <v>154</v>
      </c>
      <c r="E314" s="238" t="s">
        <v>19</v>
      </c>
      <c r="F314" s="239" t="s">
        <v>156</v>
      </c>
      <c r="G314" s="237"/>
      <c r="H314" s="240">
        <v>34.884</v>
      </c>
      <c r="I314" s="241"/>
      <c r="J314" s="237"/>
      <c r="K314" s="237"/>
      <c r="L314" s="242"/>
      <c r="M314" s="243"/>
      <c r="N314" s="244"/>
      <c r="O314" s="244"/>
      <c r="P314" s="244"/>
      <c r="Q314" s="244"/>
      <c r="R314" s="244"/>
      <c r="S314" s="244"/>
      <c r="T314" s="245"/>
      <c r="U314" s="14"/>
      <c r="V314" s="14"/>
      <c r="W314" s="14"/>
      <c r="X314" s="14"/>
      <c r="Y314" s="14"/>
      <c r="Z314" s="14"/>
      <c r="AA314" s="14"/>
      <c r="AB314" s="14"/>
      <c r="AC314" s="14"/>
      <c r="AD314" s="14"/>
      <c r="AE314" s="14"/>
      <c r="AT314" s="246" t="s">
        <v>154</v>
      </c>
      <c r="AU314" s="246" t="s">
        <v>82</v>
      </c>
      <c r="AV314" s="14" t="s">
        <v>147</v>
      </c>
      <c r="AW314" s="14" t="s">
        <v>31</v>
      </c>
      <c r="AX314" s="14" t="s">
        <v>80</v>
      </c>
      <c r="AY314" s="246" t="s">
        <v>139</v>
      </c>
    </row>
    <row r="315" s="2" customFormat="1" ht="24.15" customHeight="1">
      <c r="A315" s="40"/>
      <c r="B315" s="41"/>
      <c r="C315" s="206" t="s">
        <v>437</v>
      </c>
      <c r="D315" s="206" t="s">
        <v>142</v>
      </c>
      <c r="E315" s="207" t="s">
        <v>438</v>
      </c>
      <c r="F315" s="208" t="s">
        <v>439</v>
      </c>
      <c r="G315" s="209" t="s">
        <v>145</v>
      </c>
      <c r="H315" s="210">
        <v>2</v>
      </c>
      <c r="I315" s="211"/>
      <c r="J315" s="212">
        <f>ROUND(I315*H315,2)</f>
        <v>0</v>
      </c>
      <c r="K315" s="208" t="s">
        <v>146</v>
      </c>
      <c r="L315" s="46"/>
      <c r="M315" s="213" t="s">
        <v>19</v>
      </c>
      <c r="N315" s="214" t="s">
        <v>43</v>
      </c>
      <c r="O315" s="86"/>
      <c r="P315" s="215">
        <f>O315*H315</f>
        <v>0</v>
      </c>
      <c r="Q315" s="215">
        <v>0</v>
      </c>
      <c r="R315" s="215">
        <f>Q315*H315</f>
        <v>0</v>
      </c>
      <c r="S315" s="215">
        <v>0</v>
      </c>
      <c r="T315" s="216">
        <f>S315*H315</f>
        <v>0</v>
      </c>
      <c r="U315" s="40"/>
      <c r="V315" s="40"/>
      <c r="W315" s="40"/>
      <c r="X315" s="40"/>
      <c r="Y315" s="40"/>
      <c r="Z315" s="40"/>
      <c r="AA315" s="40"/>
      <c r="AB315" s="40"/>
      <c r="AC315" s="40"/>
      <c r="AD315" s="40"/>
      <c r="AE315" s="40"/>
      <c r="AR315" s="217" t="s">
        <v>183</v>
      </c>
      <c r="AT315" s="217" t="s">
        <v>142</v>
      </c>
      <c r="AU315" s="217" t="s">
        <v>82</v>
      </c>
      <c r="AY315" s="19" t="s">
        <v>139</v>
      </c>
      <c r="BE315" s="218">
        <f>IF(N315="základní",J315,0)</f>
        <v>0</v>
      </c>
      <c r="BF315" s="218">
        <f>IF(N315="snížená",J315,0)</f>
        <v>0</v>
      </c>
      <c r="BG315" s="218">
        <f>IF(N315="zákl. přenesená",J315,0)</f>
        <v>0</v>
      </c>
      <c r="BH315" s="218">
        <f>IF(N315="sníž. přenesená",J315,0)</f>
        <v>0</v>
      </c>
      <c r="BI315" s="218">
        <f>IF(N315="nulová",J315,0)</f>
        <v>0</v>
      </c>
      <c r="BJ315" s="19" t="s">
        <v>80</v>
      </c>
      <c r="BK315" s="218">
        <f>ROUND(I315*H315,2)</f>
        <v>0</v>
      </c>
      <c r="BL315" s="19" t="s">
        <v>183</v>
      </c>
      <c r="BM315" s="217" t="s">
        <v>440</v>
      </c>
    </row>
    <row r="316" s="2" customFormat="1">
      <c r="A316" s="40"/>
      <c r="B316" s="41"/>
      <c r="C316" s="42"/>
      <c r="D316" s="219" t="s">
        <v>148</v>
      </c>
      <c r="E316" s="42"/>
      <c r="F316" s="220" t="s">
        <v>439</v>
      </c>
      <c r="G316" s="42"/>
      <c r="H316" s="42"/>
      <c r="I316" s="221"/>
      <c r="J316" s="42"/>
      <c r="K316" s="42"/>
      <c r="L316" s="46"/>
      <c r="M316" s="222"/>
      <c r="N316" s="223"/>
      <c r="O316" s="86"/>
      <c r="P316" s="86"/>
      <c r="Q316" s="86"/>
      <c r="R316" s="86"/>
      <c r="S316" s="86"/>
      <c r="T316" s="87"/>
      <c r="U316" s="40"/>
      <c r="V316" s="40"/>
      <c r="W316" s="40"/>
      <c r="X316" s="40"/>
      <c r="Y316" s="40"/>
      <c r="Z316" s="40"/>
      <c r="AA316" s="40"/>
      <c r="AB316" s="40"/>
      <c r="AC316" s="40"/>
      <c r="AD316" s="40"/>
      <c r="AE316" s="40"/>
      <c r="AT316" s="19" t="s">
        <v>148</v>
      </c>
      <c r="AU316" s="19" t="s">
        <v>82</v>
      </c>
    </row>
    <row r="317" s="2" customFormat="1">
      <c r="A317" s="40"/>
      <c r="B317" s="41"/>
      <c r="C317" s="42"/>
      <c r="D317" s="219" t="s">
        <v>149</v>
      </c>
      <c r="E317" s="42"/>
      <c r="F317" s="224" t="s">
        <v>441</v>
      </c>
      <c r="G317" s="42"/>
      <c r="H317" s="42"/>
      <c r="I317" s="221"/>
      <c r="J317" s="42"/>
      <c r="K317" s="42"/>
      <c r="L317" s="46"/>
      <c r="M317" s="222"/>
      <c r="N317" s="223"/>
      <c r="O317" s="86"/>
      <c r="P317" s="86"/>
      <c r="Q317" s="86"/>
      <c r="R317" s="86"/>
      <c r="S317" s="86"/>
      <c r="T317" s="87"/>
      <c r="U317" s="40"/>
      <c r="V317" s="40"/>
      <c r="W317" s="40"/>
      <c r="X317" s="40"/>
      <c r="Y317" s="40"/>
      <c r="Z317" s="40"/>
      <c r="AA317" s="40"/>
      <c r="AB317" s="40"/>
      <c r="AC317" s="40"/>
      <c r="AD317" s="40"/>
      <c r="AE317" s="40"/>
      <c r="AT317" s="19" t="s">
        <v>149</v>
      </c>
      <c r="AU317" s="19" t="s">
        <v>82</v>
      </c>
    </row>
    <row r="318" s="2" customFormat="1" ht="16.5" customHeight="1">
      <c r="A318" s="40"/>
      <c r="B318" s="41"/>
      <c r="C318" s="206" t="s">
        <v>300</v>
      </c>
      <c r="D318" s="206" t="s">
        <v>142</v>
      </c>
      <c r="E318" s="207" t="s">
        <v>442</v>
      </c>
      <c r="F318" s="208" t="s">
        <v>443</v>
      </c>
      <c r="G318" s="209" t="s">
        <v>153</v>
      </c>
      <c r="H318" s="210">
        <v>21.420000000000002</v>
      </c>
      <c r="I318" s="211"/>
      <c r="J318" s="212">
        <f>ROUND(I318*H318,2)</f>
        <v>0</v>
      </c>
      <c r="K318" s="208" t="s">
        <v>146</v>
      </c>
      <c r="L318" s="46"/>
      <c r="M318" s="213" t="s">
        <v>19</v>
      </c>
      <c r="N318" s="214" t="s">
        <v>43</v>
      </c>
      <c r="O318" s="86"/>
      <c r="P318" s="215">
        <f>O318*H318</f>
        <v>0</v>
      </c>
      <c r="Q318" s="215">
        <v>0</v>
      </c>
      <c r="R318" s="215">
        <f>Q318*H318</f>
        <v>0</v>
      </c>
      <c r="S318" s="215">
        <v>0</v>
      </c>
      <c r="T318" s="216">
        <f>S318*H318</f>
        <v>0</v>
      </c>
      <c r="U318" s="40"/>
      <c r="V318" s="40"/>
      <c r="W318" s="40"/>
      <c r="X318" s="40"/>
      <c r="Y318" s="40"/>
      <c r="Z318" s="40"/>
      <c r="AA318" s="40"/>
      <c r="AB318" s="40"/>
      <c r="AC318" s="40"/>
      <c r="AD318" s="40"/>
      <c r="AE318" s="40"/>
      <c r="AR318" s="217" t="s">
        <v>183</v>
      </c>
      <c r="AT318" s="217" t="s">
        <v>142</v>
      </c>
      <c r="AU318" s="217" t="s">
        <v>82</v>
      </c>
      <c r="AY318" s="19" t="s">
        <v>139</v>
      </c>
      <c r="BE318" s="218">
        <f>IF(N318="základní",J318,0)</f>
        <v>0</v>
      </c>
      <c r="BF318" s="218">
        <f>IF(N318="snížená",J318,0)</f>
        <v>0</v>
      </c>
      <c r="BG318" s="218">
        <f>IF(N318="zákl. přenesená",J318,0)</f>
        <v>0</v>
      </c>
      <c r="BH318" s="218">
        <f>IF(N318="sníž. přenesená",J318,0)</f>
        <v>0</v>
      </c>
      <c r="BI318" s="218">
        <f>IF(N318="nulová",J318,0)</f>
        <v>0</v>
      </c>
      <c r="BJ318" s="19" t="s">
        <v>80</v>
      </c>
      <c r="BK318" s="218">
        <f>ROUND(I318*H318,2)</f>
        <v>0</v>
      </c>
      <c r="BL318" s="19" t="s">
        <v>183</v>
      </c>
      <c r="BM318" s="217" t="s">
        <v>444</v>
      </c>
    </row>
    <row r="319" s="2" customFormat="1">
      <c r="A319" s="40"/>
      <c r="B319" s="41"/>
      <c r="C319" s="42"/>
      <c r="D319" s="219" t="s">
        <v>148</v>
      </c>
      <c r="E319" s="42"/>
      <c r="F319" s="220" t="s">
        <v>443</v>
      </c>
      <c r="G319" s="42"/>
      <c r="H319" s="42"/>
      <c r="I319" s="221"/>
      <c r="J319" s="42"/>
      <c r="K319" s="42"/>
      <c r="L319" s="46"/>
      <c r="M319" s="222"/>
      <c r="N319" s="223"/>
      <c r="O319" s="86"/>
      <c r="P319" s="86"/>
      <c r="Q319" s="86"/>
      <c r="R319" s="86"/>
      <c r="S319" s="86"/>
      <c r="T319" s="87"/>
      <c r="U319" s="40"/>
      <c r="V319" s="40"/>
      <c r="W319" s="40"/>
      <c r="X319" s="40"/>
      <c r="Y319" s="40"/>
      <c r="Z319" s="40"/>
      <c r="AA319" s="40"/>
      <c r="AB319" s="40"/>
      <c r="AC319" s="40"/>
      <c r="AD319" s="40"/>
      <c r="AE319" s="40"/>
      <c r="AT319" s="19" t="s">
        <v>148</v>
      </c>
      <c r="AU319" s="19" t="s">
        <v>82</v>
      </c>
    </row>
    <row r="320" s="2" customFormat="1">
      <c r="A320" s="40"/>
      <c r="B320" s="41"/>
      <c r="C320" s="42"/>
      <c r="D320" s="219" t="s">
        <v>149</v>
      </c>
      <c r="E320" s="42"/>
      <c r="F320" s="224" t="s">
        <v>445</v>
      </c>
      <c r="G320" s="42"/>
      <c r="H320" s="42"/>
      <c r="I320" s="221"/>
      <c r="J320" s="42"/>
      <c r="K320" s="42"/>
      <c r="L320" s="46"/>
      <c r="M320" s="222"/>
      <c r="N320" s="223"/>
      <c r="O320" s="86"/>
      <c r="P320" s="86"/>
      <c r="Q320" s="86"/>
      <c r="R320" s="86"/>
      <c r="S320" s="86"/>
      <c r="T320" s="87"/>
      <c r="U320" s="40"/>
      <c r="V320" s="40"/>
      <c r="W320" s="40"/>
      <c r="X320" s="40"/>
      <c r="Y320" s="40"/>
      <c r="Z320" s="40"/>
      <c r="AA320" s="40"/>
      <c r="AB320" s="40"/>
      <c r="AC320" s="40"/>
      <c r="AD320" s="40"/>
      <c r="AE320" s="40"/>
      <c r="AT320" s="19" t="s">
        <v>149</v>
      </c>
      <c r="AU320" s="19" t="s">
        <v>82</v>
      </c>
    </row>
    <row r="321" s="13" customFormat="1">
      <c r="A321" s="13"/>
      <c r="B321" s="225"/>
      <c r="C321" s="226"/>
      <c r="D321" s="219" t="s">
        <v>154</v>
      </c>
      <c r="E321" s="227" t="s">
        <v>19</v>
      </c>
      <c r="F321" s="228" t="s">
        <v>446</v>
      </c>
      <c r="G321" s="226"/>
      <c r="H321" s="229">
        <v>21.420000000000002</v>
      </c>
      <c r="I321" s="230"/>
      <c r="J321" s="226"/>
      <c r="K321" s="226"/>
      <c r="L321" s="231"/>
      <c r="M321" s="232"/>
      <c r="N321" s="233"/>
      <c r="O321" s="233"/>
      <c r="P321" s="233"/>
      <c r="Q321" s="233"/>
      <c r="R321" s="233"/>
      <c r="S321" s="233"/>
      <c r="T321" s="234"/>
      <c r="U321" s="13"/>
      <c r="V321" s="13"/>
      <c r="W321" s="13"/>
      <c r="X321" s="13"/>
      <c r="Y321" s="13"/>
      <c r="Z321" s="13"/>
      <c r="AA321" s="13"/>
      <c r="AB321" s="13"/>
      <c r="AC321" s="13"/>
      <c r="AD321" s="13"/>
      <c r="AE321" s="13"/>
      <c r="AT321" s="235" t="s">
        <v>154</v>
      </c>
      <c r="AU321" s="235" t="s">
        <v>82</v>
      </c>
      <c r="AV321" s="13" t="s">
        <v>82</v>
      </c>
      <c r="AW321" s="13" t="s">
        <v>31</v>
      </c>
      <c r="AX321" s="13" t="s">
        <v>72</v>
      </c>
      <c r="AY321" s="235" t="s">
        <v>139</v>
      </c>
    </row>
    <row r="322" s="14" customFormat="1">
      <c r="A322" s="14"/>
      <c r="B322" s="236"/>
      <c r="C322" s="237"/>
      <c r="D322" s="219" t="s">
        <v>154</v>
      </c>
      <c r="E322" s="238" t="s">
        <v>19</v>
      </c>
      <c r="F322" s="239" t="s">
        <v>156</v>
      </c>
      <c r="G322" s="237"/>
      <c r="H322" s="240">
        <v>21.420000000000002</v>
      </c>
      <c r="I322" s="241"/>
      <c r="J322" s="237"/>
      <c r="K322" s="237"/>
      <c r="L322" s="242"/>
      <c r="M322" s="243"/>
      <c r="N322" s="244"/>
      <c r="O322" s="244"/>
      <c r="P322" s="244"/>
      <c r="Q322" s="244"/>
      <c r="R322" s="244"/>
      <c r="S322" s="244"/>
      <c r="T322" s="245"/>
      <c r="U322" s="14"/>
      <c r="V322" s="14"/>
      <c r="W322" s="14"/>
      <c r="X322" s="14"/>
      <c r="Y322" s="14"/>
      <c r="Z322" s="14"/>
      <c r="AA322" s="14"/>
      <c r="AB322" s="14"/>
      <c r="AC322" s="14"/>
      <c r="AD322" s="14"/>
      <c r="AE322" s="14"/>
      <c r="AT322" s="246" t="s">
        <v>154</v>
      </c>
      <c r="AU322" s="246" t="s">
        <v>82</v>
      </c>
      <c r="AV322" s="14" t="s">
        <v>147</v>
      </c>
      <c r="AW322" s="14" t="s">
        <v>31</v>
      </c>
      <c r="AX322" s="14" t="s">
        <v>80</v>
      </c>
      <c r="AY322" s="246" t="s">
        <v>139</v>
      </c>
    </row>
    <row r="323" s="2" customFormat="1" ht="24.15" customHeight="1">
      <c r="A323" s="40"/>
      <c r="B323" s="41"/>
      <c r="C323" s="206" t="s">
        <v>447</v>
      </c>
      <c r="D323" s="206" t="s">
        <v>142</v>
      </c>
      <c r="E323" s="207" t="s">
        <v>448</v>
      </c>
      <c r="F323" s="208" t="s">
        <v>449</v>
      </c>
      <c r="G323" s="209" t="s">
        <v>281</v>
      </c>
      <c r="H323" s="210">
        <v>0.17299999999999999</v>
      </c>
      <c r="I323" s="211"/>
      <c r="J323" s="212">
        <f>ROUND(I323*H323,2)</f>
        <v>0</v>
      </c>
      <c r="K323" s="208" t="s">
        <v>146</v>
      </c>
      <c r="L323" s="46"/>
      <c r="M323" s="213" t="s">
        <v>19</v>
      </c>
      <c r="N323" s="214" t="s">
        <v>43</v>
      </c>
      <c r="O323" s="86"/>
      <c r="P323" s="215">
        <f>O323*H323</f>
        <v>0</v>
      </c>
      <c r="Q323" s="215">
        <v>0</v>
      </c>
      <c r="R323" s="215">
        <f>Q323*H323</f>
        <v>0</v>
      </c>
      <c r="S323" s="215">
        <v>0</v>
      </c>
      <c r="T323" s="216">
        <f>S323*H323</f>
        <v>0</v>
      </c>
      <c r="U323" s="40"/>
      <c r="V323" s="40"/>
      <c r="W323" s="40"/>
      <c r="X323" s="40"/>
      <c r="Y323" s="40"/>
      <c r="Z323" s="40"/>
      <c r="AA323" s="40"/>
      <c r="AB323" s="40"/>
      <c r="AC323" s="40"/>
      <c r="AD323" s="40"/>
      <c r="AE323" s="40"/>
      <c r="AR323" s="217" t="s">
        <v>183</v>
      </c>
      <c r="AT323" s="217" t="s">
        <v>142</v>
      </c>
      <c r="AU323" s="217" t="s">
        <v>82</v>
      </c>
      <c r="AY323" s="19" t="s">
        <v>139</v>
      </c>
      <c r="BE323" s="218">
        <f>IF(N323="základní",J323,0)</f>
        <v>0</v>
      </c>
      <c r="BF323" s="218">
        <f>IF(N323="snížená",J323,0)</f>
        <v>0</v>
      </c>
      <c r="BG323" s="218">
        <f>IF(N323="zákl. přenesená",J323,0)</f>
        <v>0</v>
      </c>
      <c r="BH323" s="218">
        <f>IF(N323="sníž. přenesená",J323,0)</f>
        <v>0</v>
      </c>
      <c r="BI323" s="218">
        <f>IF(N323="nulová",J323,0)</f>
        <v>0</v>
      </c>
      <c r="BJ323" s="19" t="s">
        <v>80</v>
      </c>
      <c r="BK323" s="218">
        <f>ROUND(I323*H323,2)</f>
        <v>0</v>
      </c>
      <c r="BL323" s="19" t="s">
        <v>183</v>
      </c>
      <c r="BM323" s="217" t="s">
        <v>450</v>
      </c>
    </row>
    <row r="324" s="2" customFormat="1">
      <c r="A324" s="40"/>
      <c r="B324" s="41"/>
      <c r="C324" s="42"/>
      <c r="D324" s="219" t="s">
        <v>148</v>
      </c>
      <c r="E324" s="42"/>
      <c r="F324" s="220" t="s">
        <v>449</v>
      </c>
      <c r="G324" s="42"/>
      <c r="H324" s="42"/>
      <c r="I324" s="221"/>
      <c r="J324" s="42"/>
      <c r="K324" s="42"/>
      <c r="L324" s="46"/>
      <c r="M324" s="222"/>
      <c r="N324" s="223"/>
      <c r="O324" s="86"/>
      <c r="P324" s="86"/>
      <c r="Q324" s="86"/>
      <c r="R324" s="86"/>
      <c r="S324" s="86"/>
      <c r="T324" s="87"/>
      <c r="U324" s="40"/>
      <c r="V324" s="40"/>
      <c r="W324" s="40"/>
      <c r="X324" s="40"/>
      <c r="Y324" s="40"/>
      <c r="Z324" s="40"/>
      <c r="AA324" s="40"/>
      <c r="AB324" s="40"/>
      <c r="AC324" s="40"/>
      <c r="AD324" s="40"/>
      <c r="AE324" s="40"/>
      <c r="AT324" s="19" t="s">
        <v>148</v>
      </c>
      <c r="AU324" s="19" t="s">
        <v>82</v>
      </c>
    </row>
    <row r="325" s="2" customFormat="1">
      <c r="A325" s="40"/>
      <c r="B325" s="41"/>
      <c r="C325" s="42"/>
      <c r="D325" s="219" t="s">
        <v>149</v>
      </c>
      <c r="E325" s="42"/>
      <c r="F325" s="224" t="s">
        <v>388</v>
      </c>
      <c r="G325" s="42"/>
      <c r="H325" s="42"/>
      <c r="I325" s="221"/>
      <c r="J325" s="42"/>
      <c r="K325" s="42"/>
      <c r="L325" s="46"/>
      <c r="M325" s="222"/>
      <c r="N325" s="223"/>
      <c r="O325" s="86"/>
      <c r="P325" s="86"/>
      <c r="Q325" s="86"/>
      <c r="R325" s="86"/>
      <c r="S325" s="86"/>
      <c r="T325" s="87"/>
      <c r="U325" s="40"/>
      <c r="V325" s="40"/>
      <c r="W325" s="40"/>
      <c r="X325" s="40"/>
      <c r="Y325" s="40"/>
      <c r="Z325" s="40"/>
      <c r="AA325" s="40"/>
      <c r="AB325" s="40"/>
      <c r="AC325" s="40"/>
      <c r="AD325" s="40"/>
      <c r="AE325" s="40"/>
      <c r="AT325" s="19" t="s">
        <v>149</v>
      </c>
      <c r="AU325" s="19" t="s">
        <v>82</v>
      </c>
    </row>
    <row r="326" s="12" customFormat="1" ht="22.8" customHeight="1">
      <c r="A326" s="12"/>
      <c r="B326" s="190"/>
      <c r="C326" s="191"/>
      <c r="D326" s="192" t="s">
        <v>71</v>
      </c>
      <c r="E326" s="204" t="s">
        <v>451</v>
      </c>
      <c r="F326" s="204" t="s">
        <v>452</v>
      </c>
      <c r="G326" s="191"/>
      <c r="H326" s="191"/>
      <c r="I326" s="194"/>
      <c r="J326" s="205">
        <f>BK326</f>
        <v>0</v>
      </c>
      <c r="K326" s="191"/>
      <c r="L326" s="196"/>
      <c r="M326" s="197"/>
      <c r="N326" s="198"/>
      <c r="O326" s="198"/>
      <c r="P326" s="199">
        <f>SUM(P327:P330)</f>
        <v>0</v>
      </c>
      <c r="Q326" s="198"/>
      <c r="R326" s="199">
        <f>SUM(R327:R330)</f>
        <v>0</v>
      </c>
      <c r="S326" s="198"/>
      <c r="T326" s="200">
        <f>SUM(T327:T330)</f>
        <v>0</v>
      </c>
      <c r="U326" s="12"/>
      <c r="V326" s="12"/>
      <c r="W326" s="12"/>
      <c r="X326" s="12"/>
      <c r="Y326" s="12"/>
      <c r="Z326" s="12"/>
      <c r="AA326" s="12"/>
      <c r="AB326" s="12"/>
      <c r="AC326" s="12"/>
      <c r="AD326" s="12"/>
      <c r="AE326" s="12"/>
      <c r="AR326" s="201" t="s">
        <v>82</v>
      </c>
      <c r="AT326" s="202" t="s">
        <v>71</v>
      </c>
      <c r="AU326" s="202" t="s">
        <v>80</v>
      </c>
      <c r="AY326" s="201" t="s">
        <v>139</v>
      </c>
      <c r="BK326" s="203">
        <f>SUM(BK327:BK330)</f>
        <v>0</v>
      </c>
    </row>
    <row r="327" s="2" customFormat="1" ht="16.5" customHeight="1">
      <c r="A327" s="40"/>
      <c r="B327" s="41"/>
      <c r="C327" s="206" t="s">
        <v>305</v>
      </c>
      <c r="D327" s="206" t="s">
        <v>142</v>
      </c>
      <c r="E327" s="207" t="s">
        <v>453</v>
      </c>
      <c r="F327" s="208" t="s">
        <v>454</v>
      </c>
      <c r="G327" s="209" t="s">
        <v>153</v>
      </c>
      <c r="H327" s="210">
        <v>103.47</v>
      </c>
      <c r="I327" s="211"/>
      <c r="J327" s="212">
        <f>ROUND(I327*H327,2)</f>
        <v>0</v>
      </c>
      <c r="K327" s="208" t="s">
        <v>146</v>
      </c>
      <c r="L327" s="46"/>
      <c r="M327" s="213" t="s">
        <v>19</v>
      </c>
      <c r="N327" s="214" t="s">
        <v>43</v>
      </c>
      <c r="O327" s="86"/>
      <c r="P327" s="215">
        <f>O327*H327</f>
        <v>0</v>
      </c>
      <c r="Q327" s="215">
        <v>0</v>
      </c>
      <c r="R327" s="215">
        <f>Q327*H327</f>
        <v>0</v>
      </c>
      <c r="S327" s="215">
        <v>0</v>
      </c>
      <c r="T327" s="216">
        <f>S327*H327</f>
        <v>0</v>
      </c>
      <c r="U327" s="40"/>
      <c r="V327" s="40"/>
      <c r="W327" s="40"/>
      <c r="X327" s="40"/>
      <c r="Y327" s="40"/>
      <c r="Z327" s="40"/>
      <c r="AA327" s="40"/>
      <c r="AB327" s="40"/>
      <c r="AC327" s="40"/>
      <c r="AD327" s="40"/>
      <c r="AE327" s="40"/>
      <c r="AR327" s="217" t="s">
        <v>183</v>
      </c>
      <c r="AT327" s="217" t="s">
        <v>142</v>
      </c>
      <c r="AU327" s="217" t="s">
        <v>82</v>
      </c>
      <c r="AY327" s="19" t="s">
        <v>139</v>
      </c>
      <c r="BE327" s="218">
        <f>IF(N327="základní",J327,0)</f>
        <v>0</v>
      </c>
      <c r="BF327" s="218">
        <f>IF(N327="snížená",J327,0)</f>
        <v>0</v>
      </c>
      <c r="BG327" s="218">
        <f>IF(N327="zákl. přenesená",J327,0)</f>
        <v>0</v>
      </c>
      <c r="BH327" s="218">
        <f>IF(N327="sníž. přenesená",J327,0)</f>
        <v>0</v>
      </c>
      <c r="BI327" s="218">
        <f>IF(N327="nulová",J327,0)</f>
        <v>0</v>
      </c>
      <c r="BJ327" s="19" t="s">
        <v>80</v>
      </c>
      <c r="BK327" s="218">
        <f>ROUND(I327*H327,2)</f>
        <v>0</v>
      </c>
      <c r="BL327" s="19" t="s">
        <v>183</v>
      </c>
      <c r="BM327" s="217" t="s">
        <v>455</v>
      </c>
    </row>
    <row r="328" s="2" customFormat="1">
      <c r="A328" s="40"/>
      <c r="B328" s="41"/>
      <c r="C328" s="42"/>
      <c r="D328" s="219" t="s">
        <v>148</v>
      </c>
      <c r="E328" s="42"/>
      <c r="F328" s="220" t="s">
        <v>454</v>
      </c>
      <c r="G328" s="42"/>
      <c r="H328" s="42"/>
      <c r="I328" s="221"/>
      <c r="J328" s="42"/>
      <c r="K328" s="42"/>
      <c r="L328" s="46"/>
      <c r="M328" s="222"/>
      <c r="N328" s="223"/>
      <c r="O328" s="86"/>
      <c r="P328" s="86"/>
      <c r="Q328" s="86"/>
      <c r="R328" s="86"/>
      <c r="S328" s="86"/>
      <c r="T328" s="87"/>
      <c r="U328" s="40"/>
      <c r="V328" s="40"/>
      <c r="W328" s="40"/>
      <c r="X328" s="40"/>
      <c r="Y328" s="40"/>
      <c r="Z328" s="40"/>
      <c r="AA328" s="40"/>
      <c r="AB328" s="40"/>
      <c r="AC328" s="40"/>
      <c r="AD328" s="40"/>
      <c r="AE328" s="40"/>
      <c r="AT328" s="19" t="s">
        <v>148</v>
      </c>
      <c r="AU328" s="19" t="s">
        <v>82</v>
      </c>
    </row>
    <row r="329" s="13" customFormat="1">
      <c r="A329" s="13"/>
      <c r="B329" s="225"/>
      <c r="C329" s="226"/>
      <c r="D329" s="219" t="s">
        <v>154</v>
      </c>
      <c r="E329" s="227" t="s">
        <v>19</v>
      </c>
      <c r="F329" s="228" t="s">
        <v>456</v>
      </c>
      <c r="G329" s="226"/>
      <c r="H329" s="229">
        <v>103.47</v>
      </c>
      <c r="I329" s="230"/>
      <c r="J329" s="226"/>
      <c r="K329" s="226"/>
      <c r="L329" s="231"/>
      <c r="M329" s="232"/>
      <c r="N329" s="233"/>
      <c r="O329" s="233"/>
      <c r="P329" s="233"/>
      <c r="Q329" s="233"/>
      <c r="R329" s="233"/>
      <c r="S329" s="233"/>
      <c r="T329" s="234"/>
      <c r="U329" s="13"/>
      <c r="V329" s="13"/>
      <c r="W329" s="13"/>
      <c r="X329" s="13"/>
      <c r="Y329" s="13"/>
      <c r="Z329" s="13"/>
      <c r="AA329" s="13"/>
      <c r="AB329" s="13"/>
      <c r="AC329" s="13"/>
      <c r="AD329" s="13"/>
      <c r="AE329" s="13"/>
      <c r="AT329" s="235" t="s">
        <v>154</v>
      </c>
      <c r="AU329" s="235" t="s">
        <v>82</v>
      </c>
      <c r="AV329" s="13" t="s">
        <v>82</v>
      </c>
      <c r="AW329" s="13" t="s">
        <v>31</v>
      </c>
      <c r="AX329" s="13" t="s">
        <v>72</v>
      </c>
      <c r="AY329" s="235" t="s">
        <v>139</v>
      </c>
    </row>
    <row r="330" s="14" customFormat="1">
      <c r="A330" s="14"/>
      <c r="B330" s="236"/>
      <c r="C330" s="237"/>
      <c r="D330" s="219" t="s">
        <v>154</v>
      </c>
      <c r="E330" s="238" t="s">
        <v>19</v>
      </c>
      <c r="F330" s="239" t="s">
        <v>156</v>
      </c>
      <c r="G330" s="237"/>
      <c r="H330" s="240">
        <v>103.47</v>
      </c>
      <c r="I330" s="241"/>
      <c r="J330" s="237"/>
      <c r="K330" s="237"/>
      <c r="L330" s="242"/>
      <c r="M330" s="243"/>
      <c r="N330" s="244"/>
      <c r="O330" s="244"/>
      <c r="P330" s="244"/>
      <c r="Q330" s="244"/>
      <c r="R330" s="244"/>
      <c r="S330" s="244"/>
      <c r="T330" s="245"/>
      <c r="U330" s="14"/>
      <c r="V330" s="14"/>
      <c r="W330" s="14"/>
      <c r="X330" s="14"/>
      <c r="Y330" s="14"/>
      <c r="Z330" s="14"/>
      <c r="AA330" s="14"/>
      <c r="AB330" s="14"/>
      <c r="AC330" s="14"/>
      <c r="AD330" s="14"/>
      <c r="AE330" s="14"/>
      <c r="AT330" s="246" t="s">
        <v>154</v>
      </c>
      <c r="AU330" s="246" t="s">
        <v>82</v>
      </c>
      <c r="AV330" s="14" t="s">
        <v>147</v>
      </c>
      <c r="AW330" s="14" t="s">
        <v>31</v>
      </c>
      <c r="AX330" s="14" t="s">
        <v>80</v>
      </c>
      <c r="AY330" s="246" t="s">
        <v>139</v>
      </c>
    </row>
    <row r="331" s="12" customFormat="1" ht="22.8" customHeight="1">
      <c r="A331" s="12"/>
      <c r="B331" s="190"/>
      <c r="C331" s="191"/>
      <c r="D331" s="192" t="s">
        <v>71</v>
      </c>
      <c r="E331" s="204" t="s">
        <v>457</v>
      </c>
      <c r="F331" s="204" t="s">
        <v>458</v>
      </c>
      <c r="G331" s="191"/>
      <c r="H331" s="191"/>
      <c r="I331" s="194"/>
      <c r="J331" s="205">
        <f>BK331</f>
        <v>0</v>
      </c>
      <c r="K331" s="191"/>
      <c r="L331" s="196"/>
      <c r="M331" s="197"/>
      <c r="N331" s="198"/>
      <c r="O331" s="198"/>
      <c r="P331" s="199">
        <f>SUM(P332:P337)</f>
        <v>0</v>
      </c>
      <c r="Q331" s="198"/>
      <c r="R331" s="199">
        <f>SUM(R332:R337)</f>
        <v>0</v>
      </c>
      <c r="S331" s="198"/>
      <c r="T331" s="200">
        <f>SUM(T332:T337)</f>
        <v>0</v>
      </c>
      <c r="U331" s="12"/>
      <c r="V331" s="12"/>
      <c r="W331" s="12"/>
      <c r="X331" s="12"/>
      <c r="Y331" s="12"/>
      <c r="Z331" s="12"/>
      <c r="AA331" s="12"/>
      <c r="AB331" s="12"/>
      <c r="AC331" s="12"/>
      <c r="AD331" s="12"/>
      <c r="AE331" s="12"/>
      <c r="AR331" s="201" t="s">
        <v>82</v>
      </c>
      <c r="AT331" s="202" t="s">
        <v>71</v>
      </c>
      <c r="AU331" s="202" t="s">
        <v>80</v>
      </c>
      <c r="AY331" s="201" t="s">
        <v>139</v>
      </c>
      <c r="BK331" s="203">
        <f>SUM(BK332:BK337)</f>
        <v>0</v>
      </c>
    </row>
    <row r="332" s="2" customFormat="1" ht="24.15" customHeight="1">
      <c r="A332" s="40"/>
      <c r="B332" s="41"/>
      <c r="C332" s="206" t="s">
        <v>459</v>
      </c>
      <c r="D332" s="206" t="s">
        <v>142</v>
      </c>
      <c r="E332" s="207" t="s">
        <v>460</v>
      </c>
      <c r="F332" s="208" t="s">
        <v>461</v>
      </c>
      <c r="G332" s="209" t="s">
        <v>318</v>
      </c>
      <c r="H332" s="210">
        <v>4.5</v>
      </c>
      <c r="I332" s="211"/>
      <c r="J332" s="212">
        <f>ROUND(I332*H332,2)</f>
        <v>0</v>
      </c>
      <c r="K332" s="208" t="s">
        <v>146</v>
      </c>
      <c r="L332" s="46"/>
      <c r="M332" s="213" t="s">
        <v>19</v>
      </c>
      <c r="N332" s="214" t="s">
        <v>43</v>
      </c>
      <c r="O332" s="86"/>
      <c r="P332" s="215">
        <f>O332*H332</f>
        <v>0</v>
      </c>
      <c r="Q332" s="215">
        <v>0</v>
      </c>
      <c r="R332" s="215">
        <f>Q332*H332</f>
        <v>0</v>
      </c>
      <c r="S332" s="215">
        <v>0</v>
      </c>
      <c r="T332" s="216">
        <f>S332*H332</f>
        <v>0</v>
      </c>
      <c r="U332" s="40"/>
      <c r="V332" s="40"/>
      <c r="W332" s="40"/>
      <c r="X332" s="40"/>
      <c r="Y332" s="40"/>
      <c r="Z332" s="40"/>
      <c r="AA332" s="40"/>
      <c r="AB332" s="40"/>
      <c r="AC332" s="40"/>
      <c r="AD332" s="40"/>
      <c r="AE332" s="40"/>
      <c r="AR332" s="217" t="s">
        <v>183</v>
      </c>
      <c r="AT332" s="217" t="s">
        <v>142</v>
      </c>
      <c r="AU332" s="217" t="s">
        <v>82</v>
      </c>
      <c r="AY332" s="19" t="s">
        <v>139</v>
      </c>
      <c r="BE332" s="218">
        <f>IF(N332="základní",J332,0)</f>
        <v>0</v>
      </c>
      <c r="BF332" s="218">
        <f>IF(N332="snížená",J332,0)</f>
        <v>0</v>
      </c>
      <c r="BG332" s="218">
        <f>IF(N332="zákl. přenesená",J332,0)</f>
        <v>0</v>
      </c>
      <c r="BH332" s="218">
        <f>IF(N332="sníž. přenesená",J332,0)</f>
        <v>0</v>
      </c>
      <c r="BI332" s="218">
        <f>IF(N332="nulová",J332,0)</f>
        <v>0</v>
      </c>
      <c r="BJ332" s="19" t="s">
        <v>80</v>
      </c>
      <c r="BK332" s="218">
        <f>ROUND(I332*H332,2)</f>
        <v>0</v>
      </c>
      <c r="BL332" s="19" t="s">
        <v>183</v>
      </c>
      <c r="BM332" s="217" t="s">
        <v>462</v>
      </c>
    </row>
    <row r="333" s="2" customFormat="1">
      <c r="A333" s="40"/>
      <c r="B333" s="41"/>
      <c r="C333" s="42"/>
      <c r="D333" s="219" t="s">
        <v>148</v>
      </c>
      <c r="E333" s="42"/>
      <c r="F333" s="220" t="s">
        <v>461</v>
      </c>
      <c r="G333" s="42"/>
      <c r="H333" s="42"/>
      <c r="I333" s="221"/>
      <c r="J333" s="42"/>
      <c r="K333" s="42"/>
      <c r="L333" s="46"/>
      <c r="M333" s="222"/>
      <c r="N333" s="223"/>
      <c r="O333" s="86"/>
      <c r="P333" s="86"/>
      <c r="Q333" s="86"/>
      <c r="R333" s="86"/>
      <c r="S333" s="86"/>
      <c r="T333" s="87"/>
      <c r="U333" s="40"/>
      <c r="V333" s="40"/>
      <c r="W333" s="40"/>
      <c r="X333" s="40"/>
      <c r="Y333" s="40"/>
      <c r="Z333" s="40"/>
      <c r="AA333" s="40"/>
      <c r="AB333" s="40"/>
      <c r="AC333" s="40"/>
      <c r="AD333" s="40"/>
      <c r="AE333" s="40"/>
      <c r="AT333" s="19" t="s">
        <v>148</v>
      </c>
      <c r="AU333" s="19" t="s">
        <v>82</v>
      </c>
    </row>
    <row r="334" s="2" customFormat="1">
      <c r="A334" s="40"/>
      <c r="B334" s="41"/>
      <c r="C334" s="42"/>
      <c r="D334" s="219" t="s">
        <v>149</v>
      </c>
      <c r="E334" s="42"/>
      <c r="F334" s="224" t="s">
        <v>463</v>
      </c>
      <c r="G334" s="42"/>
      <c r="H334" s="42"/>
      <c r="I334" s="221"/>
      <c r="J334" s="42"/>
      <c r="K334" s="42"/>
      <c r="L334" s="46"/>
      <c r="M334" s="222"/>
      <c r="N334" s="223"/>
      <c r="O334" s="86"/>
      <c r="P334" s="86"/>
      <c r="Q334" s="86"/>
      <c r="R334" s="86"/>
      <c r="S334" s="86"/>
      <c r="T334" s="87"/>
      <c r="U334" s="40"/>
      <c r="V334" s="40"/>
      <c r="W334" s="40"/>
      <c r="X334" s="40"/>
      <c r="Y334" s="40"/>
      <c r="Z334" s="40"/>
      <c r="AA334" s="40"/>
      <c r="AB334" s="40"/>
      <c r="AC334" s="40"/>
      <c r="AD334" s="40"/>
      <c r="AE334" s="40"/>
      <c r="AT334" s="19" t="s">
        <v>149</v>
      </c>
      <c r="AU334" s="19" t="s">
        <v>82</v>
      </c>
    </row>
    <row r="335" s="2" customFormat="1" ht="37.8" customHeight="1">
      <c r="A335" s="40"/>
      <c r="B335" s="41"/>
      <c r="C335" s="206" t="s">
        <v>313</v>
      </c>
      <c r="D335" s="206" t="s">
        <v>142</v>
      </c>
      <c r="E335" s="207" t="s">
        <v>464</v>
      </c>
      <c r="F335" s="208" t="s">
        <v>465</v>
      </c>
      <c r="G335" s="209" t="s">
        <v>281</v>
      </c>
      <c r="H335" s="210">
        <v>0.034000000000000002</v>
      </c>
      <c r="I335" s="211"/>
      <c r="J335" s="212">
        <f>ROUND(I335*H335,2)</f>
        <v>0</v>
      </c>
      <c r="K335" s="208" t="s">
        <v>146</v>
      </c>
      <c r="L335" s="46"/>
      <c r="M335" s="213" t="s">
        <v>19</v>
      </c>
      <c r="N335" s="214" t="s">
        <v>43</v>
      </c>
      <c r="O335" s="86"/>
      <c r="P335" s="215">
        <f>O335*H335</f>
        <v>0</v>
      </c>
      <c r="Q335" s="215">
        <v>0</v>
      </c>
      <c r="R335" s="215">
        <f>Q335*H335</f>
        <v>0</v>
      </c>
      <c r="S335" s="215">
        <v>0</v>
      </c>
      <c r="T335" s="216">
        <f>S335*H335</f>
        <v>0</v>
      </c>
      <c r="U335" s="40"/>
      <c r="V335" s="40"/>
      <c r="W335" s="40"/>
      <c r="X335" s="40"/>
      <c r="Y335" s="40"/>
      <c r="Z335" s="40"/>
      <c r="AA335" s="40"/>
      <c r="AB335" s="40"/>
      <c r="AC335" s="40"/>
      <c r="AD335" s="40"/>
      <c r="AE335" s="40"/>
      <c r="AR335" s="217" t="s">
        <v>183</v>
      </c>
      <c r="AT335" s="217" t="s">
        <v>142</v>
      </c>
      <c r="AU335" s="217" t="s">
        <v>82</v>
      </c>
      <c r="AY335" s="19" t="s">
        <v>139</v>
      </c>
      <c r="BE335" s="218">
        <f>IF(N335="základní",J335,0)</f>
        <v>0</v>
      </c>
      <c r="BF335" s="218">
        <f>IF(N335="snížená",J335,0)</f>
        <v>0</v>
      </c>
      <c r="BG335" s="218">
        <f>IF(N335="zákl. přenesená",J335,0)</f>
        <v>0</v>
      </c>
      <c r="BH335" s="218">
        <f>IF(N335="sníž. přenesená",J335,0)</f>
        <v>0</v>
      </c>
      <c r="BI335" s="218">
        <f>IF(N335="nulová",J335,0)</f>
        <v>0</v>
      </c>
      <c r="BJ335" s="19" t="s">
        <v>80</v>
      </c>
      <c r="BK335" s="218">
        <f>ROUND(I335*H335,2)</f>
        <v>0</v>
      </c>
      <c r="BL335" s="19" t="s">
        <v>183</v>
      </c>
      <c r="BM335" s="217" t="s">
        <v>466</v>
      </c>
    </row>
    <row r="336" s="2" customFormat="1">
      <c r="A336" s="40"/>
      <c r="B336" s="41"/>
      <c r="C336" s="42"/>
      <c r="D336" s="219" t="s">
        <v>148</v>
      </c>
      <c r="E336" s="42"/>
      <c r="F336" s="220" t="s">
        <v>465</v>
      </c>
      <c r="G336" s="42"/>
      <c r="H336" s="42"/>
      <c r="I336" s="221"/>
      <c r="J336" s="42"/>
      <c r="K336" s="42"/>
      <c r="L336" s="46"/>
      <c r="M336" s="222"/>
      <c r="N336" s="223"/>
      <c r="O336" s="86"/>
      <c r="P336" s="86"/>
      <c r="Q336" s="86"/>
      <c r="R336" s="86"/>
      <c r="S336" s="86"/>
      <c r="T336" s="87"/>
      <c r="U336" s="40"/>
      <c r="V336" s="40"/>
      <c r="W336" s="40"/>
      <c r="X336" s="40"/>
      <c r="Y336" s="40"/>
      <c r="Z336" s="40"/>
      <c r="AA336" s="40"/>
      <c r="AB336" s="40"/>
      <c r="AC336" s="40"/>
      <c r="AD336" s="40"/>
      <c r="AE336" s="40"/>
      <c r="AT336" s="19" t="s">
        <v>148</v>
      </c>
      <c r="AU336" s="19" t="s">
        <v>82</v>
      </c>
    </row>
    <row r="337" s="2" customFormat="1">
      <c r="A337" s="40"/>
      <c r="B337" s="41"/>
      <c r="C337" s="42"/>
      <c r="D337" s="219" t="s">
        <v>149</v>
      </c>
      <c r="E337" s="42"/>
      <c r="F337" s="224" t="s">
        <v>467</v>
      </c>
      <c r="G337" s="42"/>
      <c r="H337" s="42"/>
      <c r="I337" s="221"/>
      <c r="J337" s="42"/>
      <c r="K337" s="42"/>
      <c r="L337" s="46"/>
      <c r="M337" s="222"/>
      <c r="N337" s="223"/>
      <c r="O337" s="86"/>
      <c r="P337" s="86"/>
      <c r="Q337" s="86"/>
      <c r="R337" s="86"/>
      <c r="S337" s="86"/>
      <c r="T337" s="87"/>
      <c r="U337" s="40"/>
      <c r="V337" s="40"/>
      <c r="W337" s="40"/>
      <c r="X337" s="40"/>
      <c r="Y337" s="40"/>
      <c r="Z337" s="40"/>
      <c r="AA337" s="40"/>
      <c r="AB337" s="40"/>
      <c r="AC337" s="40"/>
      <c r="AD337" s="40"/>
      <c r="AE337" s="40"/>
      <c r="AT337" s="19" t="s">
        <v>149</v>
      </c>
      <c r="AU337" s="19" t="s">
        <v>82</v>
      </c>
    </row>
    <row r="338" s="12" customFormat="1" ht="22.8" customHeight="1">
      <c r="A338" s="12"/>
      <c r="B338" s="190"/>
      <c r="C338" s="191"/>
      <c r="D338" s="192" t="s">
        <v>71</v>
      </c>
      <c r="E338" s="204" t="s">
        <v>468</v>
      </c>
      <c r="F338" s="204" t="s">
        <v>469</v>
      </c>
      <c r="G338" s="191"/>
      <c r="H338" s="191"/>
      <c r="I338" s="194"/>
      <c r="J338" s="205">
        <f>BK338</f>
        <v>0</v>
      </c>
      <c r="K338" s="191"/>
      <c r="L338" s="196"/>
      <c r="M338" s="197"/>
      <c r="N338" s="198"/>
      <c r="O338" s="198"/>
      <c r="P338" s="199">
        <f>SUM(P339:P390)</f>
        <v>0</v>
      </c>
      <c r="Q338" s="198"/>
      <c r="R338" s="199">
        <f>SUM(R339:R390)</f>
        <v>0</v>
      </c>
      <c r="S338" s="198"/>
      <c r="T338" s="200">
        <f>SUM(T339:T390)</f>
        <v>0</v>
      </c>
      <c r="U338" s="12"/>
      <c r="V338" s="12"/>
      <c r="W338" s="12"/>
      <c r="X338" s="12"/>
      <c r="Y338" s="12"/>
      <c r="Z338" s="12"/>
      <c r="AA338" s="12"/>
      <c r="AB338" s="12"/>
      <c r="AC338" s="12"/>
      <c r="AD338" s="12"/>
      <c r="AE338" s="12"/>
      <c r="AR338" s="201" t="s">
        <v>82</v>
      </c>
      <c r="AT338" s="202" t="s">
        <v>71</v>
      </c>
      <c r="AU338" s="202" t="s">
        <v>80</v>
      </c>
      <c r="AY338" s="201" t="s">
        <v>139</v>
      </c>
      <c r="BK338" s="203">
        <f>SUM(BK339:BK390)</f>
        <v>0</v>
      </c>
    </row>
    <row r="339" s="2" customFormat="1" ht="16.5" customHeight="1">
      <c r="A339" s="40"/>
      <c r="B339" s="41"/>
      <c r="C339" s="206" t="s">
        <v>470</v>
      </c>
      <c r="D339" s="206" t="s">
        <v>142</v>
      </c>
      <c r="E339" s="207" t="s">
        <v>471</v>
      </c>
      <c r="F339" s="208" t="s">
        <v>472</v>
      </c>
      <c r="G339" s="209" t="s">
        <v>145</v>
      </c>
      <c r="H339" s="210">
        <v>2</v>
      </c>
      <c r="I339" s="211"/>
      <c r="J339" s="212">
        <f>ROUND(I339*H339,2)</f>
        <v>0</v>
      </c>
      <c r="K339" s="208" t="s">
        <v>146</v>
      </c>
      <c r="L339" s="46"/>
      <c r="M339" s="213" t="s">
        <v>19</v>
      </c>
      <c r="N339" s="214" t="s">
        <v>43</v>
      </c>
      <c r="O339" s="86"/>
      <c r="P339" s="215">
        <f>O339*H339</f>
        <v>0</v>
      </c>
      <c r="Q339" s="215">
        <v>0</v>
      </c>
      <c r="R339" s="215">
        <f>Q339*H339</f>
        <v>0</v>
      </c>
      <c r="S339" s="215">
        <v>0</v>
      </c>
      <c r="T339" s="216">
        <f>S339*H339</f>
        <v>0</v>
      </c>
      <c r="U339" s="40"/>
      <c r="V339" s="40"/>
      <c r="W339" s="40"/>
      <c r="X339" s="40"/>
      <c r="Y339" s="40"/>
      <c r="Z339" s="40"/>
      <c r="AA339" s="40"/>
      <c r="AB339" s="40"/>
      <c r="AC339" s="40"/>
      <c r="AD339" s="40"/>
      <c r="AE339" s="40"/>
      <c r="AR339" s="217" t="s">
        <v>183</v>
      </c>
      <c r="AT339" s="217" t="s">
        <v>142</v>
      </c>
      <c r="AU339" s="217" t="s">
        <v>82</v>
      </c>
      <c r="AY339" s="19" t="s">
        <v>139</v>
      </c>
      <c r="BE339" s="218">
        <f>IF(N339="základní",J339,0)</f>
        <v>0</v>
      </c>
      <c r="BF339" s="218">
        <f>IF(N339="snížená",J339,0)</f>
        <v>0</v>
      </c>
      <c r="BG339" s="218">
        <f>IF(N339="zákl. přenesená",J339,0)</f>
        <v>0</v>
      </c>
      <c r="BH339" s="218">
        <f>IF(N339="sníž. přenesená",J339,0)</f>
        <v>0</v>
      </c>
      <c r="BI339" s="218">
        <f>IF(N339="nulová",J339,0)</f>
        <v>0</v>
      </c>
      <c r="BJ339" s="19" t="s">
        <v>80</v>
      </c>
      <c r="BK339" s="218">
        <f>ROUND(I339*H339,2)</f>
        <v>0</v>
      </c>
      <c r="BL339" s="19" t="s">
        <v>183</v>
      </c>
      <c r="BM339" s="217" t="s">
        <v>473</v>
      </c>
    </row>
    <row r="340" s="2" customFormat="1">
      <c r="A340" s="40"/>
      <c r="B340" s="41"/>
      <c r="C340" s="42"/>
      <c r="D340" s="219" t="s">
        <v>148</v>
      </c>
      <c r="E340" s="42"/>
      <c r="F340" s="220" t="s">
        <v>472</v>
      </c>
      <c r="G340" s="42"/>
      <c r="H340" s="42"/>
      <c r="I340" s="221"/>
      <c r="J340" s="42"/>
      <c r="K340" s="42"/>
      <c r="L340" s="46"/>
      <c r="M340" s="222"/>
      <c r="N340" s="223"/>
      <c r="O340" s="86"/>
      <c r="P340" s="86"/>
      <c r="Q340" s="86"/>
      <c r="R340" s="86"/>
      <c r="S340" s="86"/>
      <c r="T340" s="87"/>
      <c r="U340" s="40"/>
      <c r="V340" s="40"/>
      <c r="W340" s="40"/>
      <c r="X340" s="40"/>
      <c r="Y340" s="40"/>
      <c r="Z340" s="40"/>
      <c r="AA340" s="40"/>
      <c r="AB340" s="40"/>
      <c r="AC340" s="40"/>
      <c r="AD340" s="40"/>
      <c r="AE340" s="40"/>
      <c r="AT340" s="19" t="s">
        <v>148</v>
      </c>
      <c r="AU340" s="19" t="s">
        <v>82</v>
      </c>
    </row>
    <row r="341" s="2" customFormat="1" ht="24.15" customHeight="1">
      <c r="A341" s="40"/>
      <c r="B341" s="41"/>
      <c r="C341" s="206" t="s">
        <v>319</v>
      </c>
      <c r="D341" s="206" t="s">
        <v>142</v>
      </c>
      <c r="E341" s="207" t="s">
        <v>474</v>
      </c>
      <c r="F341" s="208" t="s">
        <v>475</v>
      </c>
      <c r="G341" s="209" t="s">
        <v>145</v>
      </c>
      <c r="H341" s="210">
        <v>1</v>
      </c>
      <c r="I341" s="211"/>
      <c r="J341" s="212">
        <f>ROUND(I341*H341,2)</f>
        <v>0</v>
      </c>
      <c r="K341" s="208" t="s">
        <v>146</v>
      </c>
      <c r="L341" s="46"/>
      <c r="M341" s="213" t="s">
        <v>19</v>
      </c>
      <c r="N341" s="214" t="s">
        <v>43</v>
      </c>
      <c r="O341" s="86"/>
      <c r="P341" s="215">
        <f>O341*H341</f>
        <v>0</v>
      </c>
      <c r="Q341" s="215">
        <v>0</v>
      </c>
      <c r="R341" s="215">
        <f>Q341*H341</f>
        <v>0</v>
      </c>
      <c r="S341" s="215">
        <v>0</v>
      </c>
      <c r="T341" s="216">
        <f>S341*H341</f>
        <v>0</v>
      </c>
      <c r="U341" s="40"/>
      <c r="V341" s="40"/>
      <c r="W341" s="40"/>
      <c r="X341" s="40"/>
      <c r="Y341" s="40"/>
      <c r="Z341" s="40"/>
      <c r="AA341" s="40"/>
      <c r="AB341" s="40"/>
      <c r="AC341" s="40"/>
      <c r="AD341" s="40"/>
      <c r="AE341" s="40"/>
      <c r="AR341" s="217" t="s">
        <v>183</v>
      </c>
      <c r="AT341" s="217" t="s">
        <v>142</v>
      </c>
      <c r="AU341" s="217" t="s">
        <v>82</v>
      </c>
      <c r="AY341" s="19" t="s">
        <v>139</v>
      </c>
      <c r="BE341" s="218">
        <f>IF(N341="základní",J341,0)</f>
        <v>0</v>
      </c>
      <c r="BF341" s="218">
        <f>IF(N341="snížená",J341,0)</f>
        <v>0</v>
      </c>
      <c r="BG341" s="218">
        <f>IF(N341="zákl. přenesená",J341,0)</f>
        <v>0</v>
      </c>
      <c r="BH341" s="218">
        <f>IF(N341="sníž. přenesená",J341,0)</f>
        <v>0</v>
      </c>
      <c r="BI341" s="218">
        <f>IF(N341="nulová",J341,0)</f>
        <v>0</v>
      </c>
      <c r="BJ341" s="19" t="s">
        <v>80</v>
      </c>
      <c r="BK341" s="218">
        <f>ROUND(I341*H341,2)</f>
        <v>0</v>
      </c>
      <c r="BL341" s="19" t="s">
        <v>183</v>
      </c>
      <c r="BM341" s="217" t="s">
        <v>476</v>
      </c>
    </row>
    <row r="342" s="2" customFormat="1">
      <c r="A342" s="40"/>
      <c r="B342" s="41"/>
      <c r="C342" s="42"/>
      <c r="D342" s="219" t="s">
        <v>148</v>
      </c>
      <c r="E342" s="42"/>
      <c r="F342" s="220" t="s">
        <v>475</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148</v>
      </c>
      <c r="AU342" s="19" t="s">
        <v>82</v>
      </c>
    </row>
    <row r="343" s="2" customFormat="1">
      <c r="A343" s="40"/>
      <c r="B343" s="41"/>
      <c r="C343" s="42"/>
      <c r="D343" s="219" t="s">
        <v>149</v>
      </c>
      <c r="E343" s="42"/>
      <c r="F343" s="224" t="s">
        <v>477</v>
      </c>
      <c r="G343" s="42"/>
      <c r="H343" s="42"/>
      <c r="I343" s="221"/>
      <c r="J343" s="42"/>
      <c r="K343" s="42"/>
      <c r="L343" s="46"/>
      <c r="M343" s="222"/>
      <c r="N343" s="223"/>
      <c r="O343" s="86"/>
      <c r="P343" s="86"/>
      <c r="Q343" s="86"/>
      <c r="R343" s="86"/>
      <c r="S343" s="86"/>
      <c r="T343" s="87"/>
      <c r="U343" s="40"/>
      <c r="V343" s="40"/>
      <c r="W343" s="40"/>
      <c r="X343" s="40"/>
      <c r="Y343" s="40"/>
      <c r="Z343" s="40"/>
      <c r="AA343" s="40"/>
      <c r="AB343" s="40"/>
      <c r="AC343" s="40"/>
      <c r="AD343" s="40"/>
      <c r="AE343" s="40"/>
      <c r="AT343" s="19" t="s">
        <v>149</v>
      </c>
      <c r="AU343" s="19" t="s">
        <v>82</v>
      </c>
    </row>
    <row r="344" s="2" customFormat="1" ht="24.15" customHeight="1">
      <c r="A344" s="40"/>
      <c r="B344" s="41"/>
      <c r="C344" s="206" t="s">
        <v>478</v>
      </c>
      <c r="D344" s="206" t="s">
        <v>142</v>
      </c>
      <c r="E344" s="207" t="s">
        <v>479</v>
      </c>
      <c r="F344" s="208" t="s">
        <v>480</v>
      </c>
      <c r="G344" s="209" t="s">
        <v>145</v>
      </c>
      <c r="H344" s="210">
        <v>4</v>
      </c>
      <c r="I344" s="211"/>
      <c r="J344" s="212">
        <f>ROUND(I344*H344,2)</f>
        <v>0</v>
      </c>
      <c r="K344" s="208" t="s">
        <v>146</v>
      </c>
      <c r="L344" s="46"/>
      <c r="M344" s="213" t="s">
        <v>19</v>
      </c>
      <c r="N344" s="214" t="s">
        <v>43</v>
      </c>
      <c r="O344" s="86"/>
      <c r="P344" s="215">
        <f>O344*H344</f>
        <v>0</v>
      </c>
      <c r="Q344" s="215">
        <v>0</v>
      </c>
      <c r="R344" s="215">
        <f>Q344*H344</f>
        <v>0</v>
      </c>
      <c r="S344" s="215">
        <v>0</v>
      </c>
      <c r="T344" s="216">
        <f>S344*H344</f>
        <v>0</v>
      </c>
      <c r="U344" s="40"/>
      <c r="V344" s="40"/>
      <c r="W344" s="40"/>
      <c r="X344" s="40"/>
      <c r="Y344" s="40"/>
      <c r="Z344" s="40"/>
      <c r="AA344" s="40"/>
      <c r="AB344" s="40"/>
      <c r="AC344" s="40"/>
      <c r="AD344" s="40"/>
      <c r="AE344" s="40"/>
      <c r="AR344" s="217" t="s">
        <v>183</v>
      </c>
      <c r="AT344" s="217" t="s">
        <v>142</v>
      </c>
      <c r="AU344" s="217" t="s">
        <v>82</v>
      </c>
      <c r="AY344" s="19" t="s">
        <v>139</v>
      </c>
      <c r="BE344" s="218">
        <f>IF(N344="základní",J344,0)</f>
        <v>0</v>
      </c>
      <c r="BF344" s="218">
        <f>IF(N344="snížená",J344,0)</f>
        <v>0</v>
      </c>
      <c r="BG344" s="218">
        <f>IF(N344="zákl. přenesená",J344,0)</f>
        <v>0</v>
      </c>
      <c r="BH344" s="218">
        <f>IF(N344="sníž. přenesená",J344,0)</f>
        <v>0</v>
      </c>
      <c r="BI344" s="218">
        <f>IF(N344="nulová",J344,0)</f>
        <v>0</v>
      </c>
      <c r="BJ344" s="19" t="s">
        <v>80</v>
      </c>
      <c r="BK344" s="218">
        <f>ROUND(I344*H344,2)</f>
        <v>0</v>
      </c>
      <c r="BL344" s="19" t="s">
        <v>183</v>
      </c>
      <c r="BM344" s="217" t="s">
        <v>481</v>
      </c>
    </row>
    <row r="345" s="2" customFormat="1">
      <c r="A345" s="40"/>
      <c r="B345" s="41"/>
      <c r="C345" s="42"/>
      <c r="D345" s="219" t="s">
        <v>148</v>
      </c>
      <c r="E345" s="42"/>
      <c r="F345" s="220" t="s">
        <v>480</v>
      </c>
      <c r="G345" s="42"/>
      <c r="H345" s="42"/>
      <c r="I345" s="221"/>
      <c r="J345" s="42"/>
      <c r="K345" s="42"/>
      <c r="L345" s="46"/>
      <c r="M345" s="222"/>
      <c r="N345" s="223"/>
      <c r="O345" s="86"/>
      <c r="P345" s="86"/>
      <c r="Q345" s="86"/>
      <c r="R345" s="86"/>
      <c r="S345" s="86"/>
      <c r="T345" s="87"/>
      <c r="U345" s="40"/>
      <c r="V345" s="40"/>
      <c r="W345" s="40"/>
      <c r="X345" s="40"/>
      <c r="Y345" s="40"/>
      <c r="Z345" s="40"/>
      <c r="AA345" s="40"/>
      <c r="AB345" s="40"/>
      <c r="AC345" s="40"/>
      <c r="AD345" s="40"/>
      <c r="AE345" s="40"/>
      <c r="AT345" s="19" t="s">
        <v>148</v>
      </c>
      <c r="AU345" s="19" t="s">
        <v>82</v>
      </c>
    </row>
    <row r="346" s="2" customFormat="1">
      <c r="A346" s="40"/>
      <c r="B346" s="41"/>
      <c r="C346" s="42"/>
      <c r="D346" s="219" t="s">
        <v>149</v>
      </c>
      <c r="E346" s="42"/>
      <c r="F346" s="224" t="s">
        <v>477</v>
      </c>
      <c r="G346" s="42"/>
      <c r="H346" s="42"/>
      <c r="I346" s="221"/>
      <c r="J346" s="42"/>
      <c r="K346" s="42"/>
      <c r="L346" s="46"/>
      <c r="M346" s="222"/>
      <c r="N346" s="223"/>
      <c r="O346" s="86"/>
      <c r="P346" s="86"/>
      <c r="Q346" s="86"/>
      <c r="R346" s="86"/>
      <c r="S346" s="86"/>
      <c r="T346" s="87"/>
      <c r="U346" s="40"/>
      <c r="V346" s="40"/>
      <c r="W346" s="40"/>
      <c r="X346" s="40"/>
      <c r="Y346" s="40"/>
      <c r="Z346" s="40"/>
      <c r="AA346" s="40"/>
      <c r="AB346" s="40"/>
      <c r="AC346" s="40"/>
      <c r="AD346" s="40"/>
      <c r="AE346" s="40"/>
      <c r="AT346" s="19" t="s">
        <v>149</v>
      </c>
      <c r="AU346" s="19" t="s">
        <v>82</v>
      </c>
    </row>
    <row r="347" s="2" customFormat="1" ht="24.15" customHeight="1">
      <c r="A347" s="40"/>
      <c r="B347" s="41"/>
      <c r="C347" s="206" t="s">
        <v>324</v>
      </c>
      <c r="D347" s="206" t="s">
        <v>142</v>
      </c>
      <c r="E347" s="207" t="s">
        <v>482</v>
      </c>
      <c r="F347" s="208" t="s">
        <v>483</v>
      </c>
      <c r="G347" s="209" t="s">
        <v>145</v>
      </c>
      <c r="H347" s="210">
        <v>1</v>
      </c>
      <c r="I347" s="211"/>
      <c r="J347" s="212">
        <f>ROUND(I347*H347,2)</f>
        <v>0</v>
      </c>
      <c r="K347" s="208" t="s">
        <v>146</v>
      </c>
      <c r="L347" s="46"/>
      <c r="M347" s="213" t="s">
        <v>19</v>
      </c>
      <c r="N347" s="214" t="s">
        <v>43</v>
      </c>
      <c r="O347" s="86"/>
      <c r="P347" s="215">
        <f>O347*H347</f>
        <v>0</v>
      </c>
      <c r="Q347" s="215">
        <v>0</v>
      </c>
      <c r="R347" s="215">
        <f>Q347*H347</f>
        <v>0</v>
      </c>
      <c r="S347" s="215">
        <v>0</v>
      </c>
      <c r="T347" s="216">
        <f>S347*H347</f>
        <v>0</v>
      </c>
      <c r="U347" s="40"/>
      <c r="V347" s="40"/>
      <c r="W347" s="40"/>
      <c r="X347" s="40"/>
      <c r="Y347" s="40"/>
      <c r="Z347" s="40"/>
      <c r="AA347" s="40"/>
      <c r="AB347" s="40"/>
      <c r="AC347" s="40"/>
      <c r="AD347" s="40"/>
      <c r="AE347" s="40"/>
      <c r="AR347" s="217" t="s">
        <v>183</v>
      </c>
      <c r="AT347" s="217" t="s">
        <v>142</v>
      </c>
      <c r="AU347" s="217" t="s">
        <v>82</v>
      </c>
      <c r="AY347" s="19" t="s">
        <v>139</v>
      </c>
      <c r="BE347" s="218">
        <f>IF(N347="základní",J347,0)</f>
        <v>0</v>
      </c>
      <c r="BF347" s="218">
        <f>IF(N347="snížená",J347,0)</f>
        <v>0</v>
      </c>
      <c r="BG347" s="218">
        <f>IF(N347="zákl. přenesená",J347,0)</f>
        <v>0</v>
      </c>
      <c r="BH347" s="218">
        <f>IF(N347="sníž. přenesená",J347,0)</f>
        <v>0</v>
      </c>
      <c r="BI347" s="218">
        <f>IF(N347="nulová",J347,0)</f>
        <v>0</v>
      </c>
      <c r="BJ347" s="19" t="s">
        <v>80</v>
      </c>
      <c r="BK347" s="218">
        <f>ROUND(I347*H347,2)</f>
        <v>0</v>
      </c>
      <c r="BL347" s="19" t="s">
        <v>183</v>
      </c>
      <c r="BM347" s="217" t="s">
        <v>484</v>
      </c>
    </row>
    <row r="348" s="2" customFormat="1">
      <c r="A348" s="40"/>
      <c r="B348" s="41"/>
      <c r="C348" s="42"/>
      <c r="D348" s="219" t="s">
        <v>148</v>
      </c>
      <c r="E348" s="42"/>
      <c r="F348" s="220" t="s">
        <v>483</v>
      </c>
      <c r="G348" s="42"/>
      <c r="H348" s="42"/>
      <c r="I348" s="221"/>
      <c r="J348" s="42"/>
      <c r="K348" s="42"/>
      <c r="L348" s="46"/>
      <c r="M348" s="222"/>
      <c r="N348" s="223"/>
      <c r="O348" s="86"/>
      <c r="P348" s="86"/>
      <c r="Q348" s="86"/>
      <c r="R348" s="86"/>
      <c r="S348" s="86"/>
      <c r="T348" s="87"/>
      <c r="U348" s="40"/>
      <c r="V348" s="40"/>
      <c r="W348" s="40"/>
      <c r="X348" s="40"/>
      <c r="Y348" s="40"/>
      <c r="Z348" s="40"/>
      <c r="AA348" s="40"/>
      <c r="AB348" s="40"/>
      <c r="AC348" s="40"/>
      <c r="AD348" s="40"/>
      <c r="AE348" s="40"/>
      <c r="AT348" s="19" t="s">
        <v>148</v>
      </c>
      <c r="AU348" s="19" t="s">
        <v>82</v>
      </c>
    </row>
    <row r="349" s="2" customFormat="1">
      <c r="A349" s="40"/>
      <c r="B349" s="41"/>
      <c r="C349" s="42"/>
      <c r="D349" s="219" t="s">
        <v>149</v>
      </c>
      <c r="E349" s="42"/>
      <c r="F349" s="224" t="s">
        <v>477</v>
      </c>
      <c r="G349" s="42"/>
      <c r="H349" s="42"/>
      <c r="I349" s="221"/>
      <c r="J349" s="42"/>
      <c r="K349" s="42"/>
      <c r="L349" s="46"/>
      <c r="M349" s="222"/>
      <c r="N349" s="223"/>
      <c r="O349" s="86"/>
      <c r="P349" s="86"/>
      <c r="Q349" s="86"/>
      <c r="R349" s="86"/>
      <c r="S349" s="86"/>
      <c r="T349" s="87"/>
      <c r="U349" s="40"/>
      <c r="V349" s="40"/>
      <c r="W349" s="40"/>
      <c r="X349" s="40"/>
      <c r="Y349" s="40"/>
      <c r="Z349" s="40"/>
      <c r="AA349" s="40"/>
      <c r="AB349" s="40"/>
      <c r="AC349" s="40"/>
      <c r="AD349" s="40"/>
      <c r="AE349" s="40"/>
      <c r="AT349" s="19" t="s">
        <v>149</v>
      </c>
      <c r="AU349" s="19" t="s">
        <v>82</v>
      </c>
    </row>
    <row r="350" s="2" customFormat="1" ht="16.5" customHeight="1">
      <c r="A350" s="40"/>
      <c r="B350" s="41"/>
      <c r="C350" s="206" t="s">
        <v>485</v>
      </c>
      <c r="D350" s="206" t="s">
        <v>142</v>
      </c>
      <c r="E350" s="207" t="s">
        <v>486</v>
      </c>
      <c r="F350" s="208" t="s">
        <v>487</v>
      </c>
      <c r="G350" s="209" t="s">
        <v>145</v>
      </c>
      <c r="H350" s="210">
        <v>2</v>
      </c>
      <c r="I350" s="211"/>
      <c r="J350" s="212">
        <f>ROUND(I350*H350,2)</f>
        <v>0</v>
      </c>
      <c r="K350" s="208" t="s">
        <v>146</v>
      </c>
      <c r="L350" s="46"/>
      <c r="M350" s="213" t="s">
        <v>19</v>
      </c>
      <c r="N350" s="214" t="s">
        <v>43</v>
      </c>
      <c r="O350" s="86"/>
      <c r="P350" s="215">
        <f>O350*H350</f>
        <v>0</v>
      </c>
      <c r="Q350" s="215">
        <v>0</v>
      </c>
      <c r="R350" s="215">
        <f>Q350*H350</f>
        <v>0</v>
      </c>
      <c r="S350" s="215">
        <v>0</v>
      </c>
      <c r="T350" s="216">
        <f>S350*H350</f>
        <v>0</v>
      </c>
      <c r="U350" s="40"/>
      <c r="V350" s="40"/>
      <c r="W350" s="40"/>
      <c r="X350" s="40"/>
      <c r="Y350" s="40"/>
      <c r="Z350" s="40"/>
      <c r="AA350" s="40"/>
      <c r="AB350" s="40"/>
      <c r="AC350" s="40"/>
      <c r="AD350" s="40"/>
      <c r="AE350" s="40"/>
      <c r="AR350" s="217" t="s">
        <v>183</v>
      </c>
      <c r="AT350" s="217" t="s">
        <v>142</v>
      </c>
      <c r="AU350" s="217" t="s">
        <v>82</v>
      </c>
      <c r="AY350" s="19" t="s">
        <v>139</v>
      </c>
      <c r="BE350" s="218">
        <f>IF(N350="základní",J350,0)</f>
        <v>0</v>
      </c>
      <c r="BF350" s="218">
        <f>IF(N350="snížená",J350,0)</f>
        <v>0</v>
      </c>
      <c r="BG350" s="218">
        <f>IF(N350="zákl. přenesená",J350,0)</f>
        <v>0</v>
      </c>
      <c r="BH350" s="218">
        <f>IF(N350="sníž. přenesená",J350,0)</f>
        <v>0</v>
      </c>
      <c r="BI350" s="218">
        <f>IF(N350="nulová",J350,0)</f>
        <v>0</v>
      </c>
      <c r="BJ350" s="19" t="s">
        <v>80</v>
      </c>
      <c r="BK350" s="218">
        <f>ROUND(I350*H350,2)</f>
        <v>0</v>
      </c>
      <c r="BL350" s="19" t="s">
        <v>183</v>
      </c>
      <c r="BM350" s="217" t="s">
        <v>488</v>
      </c>
    </row>
    <row r="351" s="2" customFormat="1">
      <c r="A351" s="40"/>
      <c r="B351" s="41"/>
      <c r="C351" s="42"/>
      <c r="D351" s="219" t="s">
        <v>148</v>
      </c>
      <c r="E351" s="42"/>
      <c r="F351" s="220" t="s">
        <v>487</v>
      </c>
      <c r="G351" s="42"/>
      <c r="H351" s="42"/>
      <c r="I351" s="221"/>
      <c r="J351" s="42"/>
      <c r="K351" s="42"/>
      <c r="L351" s="46"/>
      <c r="M351" s="222"/>
      <c r="N351" s="223"/>
      <c r="O351" s="86"/>
      <c r="P351" s="86"/>
      <c r="Q351" s="86"/>
      <c r="R351" s="86"/>
      <c r="S351" s="86"/>
      <c r="T351" s="87"/>
      <c r="U351" s="40"/>
      <c r="V351" s="40"/>
      <c r="W351" s="40"/>
      <c r="X351" s="40"/>
      <c r="Y351" s="40"/>
      <c r="Z351" s="40"/>
      <c r="AA351" s="40"/>
      <c r="AB351" s="40"/>
      <c r="AC351" s="40"/>
      <c r="AD351" s="40"/>
      <c r="AE351" s="40"/>
      <c r="AT351" s="19" t="s">
        <v>148</v>
      </c>
      <c r="AU351" s="19" t="s">
        <v>82</v>
      </c>
    </row>
    <row r="352" s="2" customFormat="1" ht="16.5" customHeight="1">
      <c r="A352" s="40"/>
      <c r="B352" s="41"/>
      <c r="C352" s="268" t="s">
        <v>329</v>
      </c>
      <c r="D352" s="268" t="s">
        <v>219</v>
      </c>
      <c r="E352" s="269" t="s">
        <v>489</v>
      </c>
      <c r="F352" s="270" t="s">
        <v>490</v>
      </c>
      <c r="G352" s="271" t="s">
        <v>491</v>
      </c>
      <c r="H352" s="272">
        <v>1</v>
      </c>
      <c r="I352" s="273"/>
      <c r="J352" s="274">
        <f>ROUND(I352*H352,2)</f>
        <v>0</v>
      </c>
      <c r="K352" s="270" t="s">
        <v>492</v>
      </c>
      <c r="L352" s="275"/>
      <c r="M352" s="276" t="s">
        <v>19</v>
      </c>
      <c r="N352" s="277" t="s">
        <v>43</v>
      </c>
      <c r="O352" s="86"/>
      <c r="P352" s="215">
        <f>O352*H352</f>
        <v>0</v>
      </c>
      <c r="Q352" s="215">
        <v>0</v>
      </c>
      <c r="R352" s="215">
        <f>Q352*H352</f>
        <v>0</v>
      </c>
      <c r="S352" s="215">
        <v>0</v>
      </c>
      <c r="T352" s="216">
        <f>S352*H352</f>
        <v>0</v>
      </c>
      <c r="U352" s="40"/>
      <c r="V352" s="40"/>
      <c r="W352" s="40"/>
      <c r="X352" s="40"/>
      <c r="Y352" s="40"/>
      <c r="Z352" s="40"/>
      <c r="AA352" s="40"/>
      <c r="AB352" s="40"/>
      <c r="AC352" s="40"/>
      <c r="AD352" s="40"/>
      <c r="AE352" s="40"/>
      <c r="AR352" s="217" t="s">
        <v>225</v>
      </c>
      <c r="AT352" s="217" t="s">
        <v>219</v>
      </c>
      <c r="AU352" s="217" t="s">
        <v>82</v>
      </c>
      <c r="AY352" s="19" t="s">
        <v>139</v>
      </c>
      <c r="BE352" s="218">
        <f>IF(N352="základní",J352,0)</f>
        <v>0</v>
      </c>
      <c r="BF352" s="218">
        <f>IF(N352="snížená",J352,0)</f>
        <v>0</v>
      </c>
      <c r="BG352" s="218">
        <f>IF(N352="zákl. přenesená",J352,0)</f>
        <v>0</v>
      </c>
      <c r="BH352" s="218">
        <f>IF(N352="sníž. přenesená",J352,0)</f>
        <v>0</v>
      </c>
      <c r="BI352" s="218">
        <f>IF(N352="nulová",J352,0)</f>
        <v>0</v>
      </c>
      <c r="BJ352" s="19" t="s">
        <v>80</v>
      </c>
      <c r="BK352" s="218">
        <f>ROUND(I352*H352,2)</f>
        <v>0</v>
      </c>
      <c r="BL352" s="19" t="s">
        <v>183</v>
      </c>
      <c r="BM352" s="217" t="s">
        <v>493</v>
      </c>
    </row>
    <row r="353" s="2" customFormat="1">
      <c r="A353" s="40"/>
      <c r="B353" s="41"/>
      <c r="C353" s="42"/>
      <c r="D353" s="219" t="s">
        <v>148</v>
      </c>
      <c r="E353" s="42"/>
      <c r="F353" s="220" t="s">
        <v>490</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9" t="s">
        <v>148</v>
      </c>
      <c r="AU353" s="19" t="s">
        <v>82</v>
      </c>
    </row>
    <row r="354" s="2" customFormat="1" ht="16.5" customHeight="1">
      <c r="A354" s="40"/>
      <c r="B354" s="41"/>
      <c r="C354" s="206" t="s">
        <v>494</v>
      </c>
      <c r="D354" s="206" t="s">
        <v>142</v>
      </c>
      <c r="E354" s="207" t="s">
        <v>495</v>
      </c>
      <c r="F354" s="208" t="s">
        <v>496</v>
      </c>
      <c r="G354" s="209" t="s">
        <v>145</v>
      </c>
      <c r="H354" s="210">
        <v>6</v>
      </c>
      <c r="I354" s="211"/>
      <c r="J354" s="212">
        <f>ROUND(I354*H354,2)</f>
        <v>0</v>
      </c>
      <c r="K354" s="208" t="s">
        <v>146</v>
      </c>
      <c r="L354" s="46"/>
      <c r="M354" s="213" t="s">
        <v>19</v>
      </c>
      <c r="N354" s="214" t="s">
        <v>43</v>
      </c>
      <c r="O354" s="86"/>
      <c r="P354" s="215">
        <f>O354*H354</f>
        <v>0</v>
      </c>
      <c r="Q354" s="215">
        <v>0</v>
      </c>
      <c r="R354" s="215">
        <f>Q354*H354</f>
        <v>0</v>
      </c>
      <c r="S354" s="215">
        <v>0</v>
      </c>
      <c r="T354" s="216">
        <f>S354*H354</f>
        <v>0</v>
      </c>
      <c r="U354" s="40"/>
      <c r="V354" s="40"/>
      <c r="W354" s="40"/>
      <c r="X354" s="40"/>
      <c r="Y354" s="40"/>
      <c r="Z354" s="40"/>
      <c r="AA354" s="40"/>
      <c r="AB354" s="40"/>
      <c r="AC354" s="40"/>
      <c r="AD354" s="40"/>
      <c r="AE354" s="40"/>
      <c r="AR354" s="217" t="s">
        <v>183</v>
      </c>
      <c r="AT354" s="217" t="s">
        <v>142</v>
      </c>
      <c r="AU354" s="217" t="s">
        <v>82</v>
      </c>
      <c r="AY354" s="19" t="s">
        <v>139</v>
      </c>
      <c r="BE354" s="218">
        <f>IF(N354="základní",J354,0)</f>
        <v>0</v>
      </c>
      <c r="BF354" s="218">
        <f>IF(N354="snížená",J354,0)</f>
        <v>0</v>
      </c>
      <c r="BG354" s="218">
        <f>IF(N354="zákl. přenesená",J354,0)</f>
        <v>0</v>
      </c>
      <c r="BH354" s="218">
        <f>IF(N354="sníž. přenesená",J354,0)</f>
        <v>0</v>
      </c>
      <c r="BI354" s="218">
        <f>IF(N354="nulová",J354,0)</f>
        <v>0</v>
      </c>
      <c r="BJ354" s="19" t="s">
        <v>80</v>
      </c>
      <c r="BK354" s="218">
        <f>ROUND(I354*H354,2)</f>
        <v>0</v>
      </c>
      <c r="BL354" s="19" t="s">
        <v>183</v>
      </c>
      <c r="BM354" s="217" t="s">
        <v>497</v>
      </c>
    </row>
    <row r="355" s="2" customFormat="1">
      <c r="A355" s="40"/>
      <c r="B355" s="41"/>
      <c r="C355" s="42"/>
      <c r="D355" s="219" t="s">
        <v>148</v>
      </c>
      <c r="E355" s="42"/>
      <c r="F355" s="220" t="s">
        <v>496</v>
      </c>
      <c r="G355" s="42"/>
      <c r="H355" s="42"/>
      <c r="I355" s="221"/>
      <c r="J355" s="42"/>
      <c r="K355" s="42"/>
      <c r="L355" s="46"/>
      <c r="M355" s="222"/>
      <c r="N355" s="223"/>
      <c r="O355" s="86"/>
      <c r="P355" s="86"/>
      <c r="Q355" s="86"/>
      <c r="R355" s="86"/>
      <c r="S355" s="86"/>
      <c r="T355" s="87"/>
      <c r="U355" s="40"/>
      <c r="V355" s="40"/>
      <c r="W355" s="40"/>
      <c r="X355" s="40"/>
      <c r="Y355" s="40"/>
      <c r="Z355" s="40"/>
      <c r="AA355" s="40"/>
      <c r="AB355" s="40"/>
      <c r="AC355" s="40"/>
      <c r="AD355" s="40"/>
      <c r="AE355" s="40"/>
      <c r="AT355" s="19" t="s">
        <v>148</v>
      </c>
      <c r="AU355" s="19" t="s">
        <v>82</v>
      </c>
    </row>
    <row r="356" s="2" customFormat="1" ht="16.5" customHeight="1">
      <c r="A356" s="40"/>
      <c r="B356" s="41"/>
      <c r="C356" s="206" t="s">
        <v>333</v>
      </c>
      <c r="D356" s="206" t="s">
        <v>142</v>
      </c>
      <c r="E356" s="207" t="s">
        <v>498</v>
      </c>
      <c r="F356" s="208" t="s">
        <v>499</v>
      </c>
      <c r="G356" s="209" t="s">
        <v>145</v>
      </c>
      <c r="H356" s="210">
        <v>6</v>
      </c>
      <c r="I356" s="211"/>
      <c r="J356" s="212">
        <f>ROUND(I356*H356,2)</f>
        <v>0</v>
      </c>
      <c r="K356" s="208" t="s">
        <v>146</v>
      </c>
      <c r="L356" s="46"/>
      <c r="M356" s="213" t="s">
        <v>19</v>
      </c>
      <c r="N356" s="214" t="s">
        <v>43</v>
      </c>
      <c r="O356" s="86"/>
      <c r="P356" s="215">
        <f>O356*H356</f>
        <v>0</v>
      </c>
      <c r="Q356" s="215">
        <v>0</v>
      </c>
      <c r="R356" s="215">
        <f>Q356*H356</f>
        <v>0</v>
      </c>
      <c r="S356" s="215">
        <v>0</v>
      </c>
      <c r="T356" s="216">
        <f>S356*H356</f>
        <v>0</v>
      </c>
      <c r="U356" s="40"/>
      <c r="V356" s="40"/>
      <c r="W356" s="40"/>
      <c r="X356" s="40"/>
      <c r="Y356" s="40"/>
      <c r="Z356" s="40"/>
      <c r="AA356" s="40"/>
      <c r="AB356" s="40"/>
      <c r="AC356" s="40"/>
      <c r="AD356" s="40"/>
      <c r="AE356" s="40"/>
      <c r="AR356" s="217" t="s">
        <v>183</v>
      </c>
      <c r="AT356" s="217" t="s">
        <v>142</v>
      </c>
      <c r="AU356" s="217" t="s">
        <v>82</v>
      </c>
      <c r="AY356" s="19" t="s">
        <v>139</v>
      </c>
      <c r="BE356" s="218">
        <f>IF(N356="základní",J356,0)</f>
        <v>0</v>
      </c>
      <c r="BF356" s="218">
        <f>IF(N356="snížená",J356,0)</f>
        <v>0</v>
      </c>
      <c r="BG356" s="218">
        <f>IF(N356="zákl. přenesená",J356,0)</f>
        <v>0</v>
      </c>
      <c r="BH356" s="218">
        <f>IF(N356="sníž. přenesená",J356,0)</f>
        <v>0</v>
      </c>
      <c r="BI356" s="218">
        <f>IF(N356="nulová",J356,0)</f>
        <v>0</v>
      </c>
      <c r="BJ356" s="19" t="s">
        <v>80</v>
      </c>
      <c r="BK356" s="218">
        <f>ROUND(I356*H356,2)</f>
        <v>0</v>
      </c>
      <c r="BL356" s="19" t="s">
        <v>183</v>
      </c>
      <c r="BM356" s="217" t="s">
        <v>500</v>
      </c>
    </row>
    <row r="357" s="2" customFormat="1">
      <c r="A357" s="40"/>
      <c r="B357" s="41"/>
      <c r="C357" s="42"/>
      <c r="D357" s="219" t="s">
        <v>148</v>
      </c>
      <c r="E357" s="42"/>
      <c r="F357" s="220" t="s">
        <v>499</v>
      </c>
      <c r="G357" s="42"/>
      <c r="H357" s="42"/>
      <c r="I357" s="221"/>
      <c r="J357" s="42"/>
      <c r="K357" s="42"/>
      <c r="L357" s="46"/>
      <c r="M357" s="222"/>
      <c r="N357" s="223"/>
      <c r="O357" s="86"/>
      <c r="P357" s="86"/>
      <c r="Q357" s="86"/>
      <c r="R357" s="86"/>
      <c r="S357" s="86"/>
      <c r="T357" s="87"/>
      <c r="U357" s="40"/>
      <c r="V357" s="40"/>
      <c r="W357" s="40"/>
      <c r="X357" s="40"/>
      <c r="Y357" s="40"/>
      <c r="Z357" s="40"/>
      <c r="AA357" s="40"/>
      <c r="AB357" s="40"/>
      <c r="AC357" s="40"/>
      <c r="AD357" s="40"/>
      <c r="AE357" s="40"/>
      <c r="AT357" s="19" t="s">
        <v>148</v>
      </c>
      <c r="AU357" s="19" t="s">
        <v>82</v>
      </c>
    </row>
    <row r="358" s="2" customFormat="1" ht="16.5" customHeight="1">
      <c r="A358" s="40"/>
      <c r="B358" s="41"/>
      <c r="C358" s="268" t="s">
        <v>501</v>
      </c>
      <c r="D358" s="268" t="s">
        <v>219</v>
      </c>
      <c r="E358" s="269" t="s">
        <v>502</v>
      </c>
      <c r="F358" s="270" t="s">
        <v>503</v>
      </c>
      <c r="G358" s="271" t="s">
        <v>145</v>
      </c>
      <c r="H358" s="272">
        <v>6</v>
      </c>
      <c r="I358" s="273"/>
      <c r="J358" s="274">
        <f>ROUND(I358*H358,2)</f>
        <v>0</v>
      </c>
      <c r="K358" s="270" t="s">
        <v>146</v>
      </c>
      <c r="L358" s="275"/>
      <c r="M358" s="276" t="s">
        <v>19</v>
      </c>
      <c r="N358" s="277" t="s">
        <v>43</v>
      </c>
      <c r="O358" s="86"/>
      <c r="P358" s="215">
        <f>O358*H358</f>
        <v>0</v>
      </c>
      <c r="Q358" s="215">
        <v>0</v>
      </c>
      <c r="R358" s="215">
        <f>Q358*H358</f>
        <v>0</v>
      </c>
      <c r="S358" s="215">
        <v>0</v>
      </c>
      <c r="T358" s="216">
        <f>S358*H358</f>
        <v>0</v>
      </c>
      <c r="U358" s="40"/>
      <c r="V358" s="40"/>
      <c r="W358" s="40"/>
      <c r="X358" s="40"/>
      <c r="Y358" s="40"/>
      <c r="Z358" s="40"/>
      <c r="AA358" s="40"/>
      <c r="AB358" s="40"/>
      <c r="AC358" s="40"/>
      <c r="AD358" s="40"/>
      <c r="AE358" s="40"/>
      <c r="AR358" s="217" t="s">
        <v>225</v>
      </c>
      <c r="AT358" s="217" t="s">
        <v>219</v>
      </c>
      <c r="AU358" s="217" t="s">
        <v>82</v>
      </c>
      <c r="AY358" s="19" t="s">
        <v>139</v>
      </c>
      <c r="BE358" s="218">
        <f>IF(N358="základní",J358,0)</f>
        <v>0</v>
      </c>
      <c r="BF358" s="218">
        <f>IF(N358="snížená",J358,0)</f>
        <v>0</v>
      </c>
      <c r="BG358" s="218">
        <f>IF(N358="zákl. přenesená",J358,0)</f>
        <v>0</v>
      </c>
      <c r="BH358" s="218">
        <f>IF(N358="sníž. přenesená",J358,0)</f>
        <v>0</v>
      </c>
      <c r="BI358" s="218">
        <f>IF(N358="nulová",J358,0)</f>
        <v>0</v>
      </c>
      <c r="BJ358" s="19" t="s">
        <v>80</v>
      </c>
      <c r="BK358" s="218">
        <f>ROUND(I358*H358,2)</f>
        <v>0</v>
      </c>
      <c r="BL358" s="19" t="s">
        <v>183</v>
      </c>
      <c r="BM358" s="217" t="s">
        <v>504</v>
      </c>
    </row>
    <row r="359" s="2" customFormat="1">
      <c r="A359" s="40"/>
      <c r="B359" s="41"/>
      <c r="C359" s="42"/>
      <c r="D359" s="219" t="s">
        <v>148</v>
      </c>
      <c r="E359" s="42"/>
      <c r="F359" s="220" t="s">
        <v>503</v>
      </c>
      <c r="G359" s="42"/>
      <c r="H359" s="42"/>
      <c r="I359" s="221"/>
      <c r="J359" s="42"/>
      <c r="K359" s="42"/>
      <c r="L359" s="46"/>
      <c r="M359" s="222"/>
      <c r="N359" s="223"/>
      <c r="O359" s="86"/>
      <c r="P359" s="86"/>
      <c r="Q359" s="86"/>
      <c r="R359" s="86"/>
      <c r="S359" s="86"/>
      <c r="T359" s="87"/>
      <c r="U359" s="40"/>
      <c r="V359" s="40"/>
      <c r="W359" s="40"/>
      <c r="X359" s="40"/>
      <c r="Y359" s="40"/>
      <c r="Z359" s="40"/>
      <c r="AA359" s="40"/>
      <c r="AB359" s="40"/>
      <c r="AC359" s="40"/>
      <c r="AD359" s="40"/>
      <c r="AE359" s="40"/>
      <c r="AT359" s="19" t="s">
        <v>148</v>
      </c>
      <c r="AU359" s="19" t="s">
        <v>82</v>
      </c>
    </row>
    <row r="360" s="2" customFormat="1" ht="16.5" customHeight="1">
      <c r="A360" s="40"/>
      <c r="B360" s="41"/>
      <c r="C360" s="268" t="s">
        <v>338</v>
      </c>
      <c r="D360" s="268" t="s">
        <v>219</v>
      </c>
      <c r="E360" s="269" t="s">
        <v>505</v>
      </c>
      <c r="F360" s="270" t="s">
        <v>506</v>
      </c>
      <c r="G360" s="271" t="s">
        <v>145</v>
      </c>
      <c r="H360" s="272">
        <v>6</v>
      </c>
      <c r="I360" s="273"/>
      <c r="J360" s="274">
        <f>ROUND(I360*H360,2)</f>
        <v>0</v>
      </c>
      <c r="K360" s="270" t="s">
        <v>146</v>
      </c>
      <c r="L360" s="275"/>
      <c r="M360" s="276" t="s">
        <v>19</v>
      </c>
      <c r="N360" s="277" t="s">
        <v>43</v>
      </c>
      <c r="O360" s="86"/>
      <c r="P360" s="215">
        <f>O360*H360</f>
        <v>0</v>
      </c>
      <c r="Q360" s="215">
        <v>0</v>
      </c>
      <c r="R360" s="215">
        <f>Q360*H360</f>
        <v>0</v>
      </c>
      <c r="S360" s="215">
        <v>0</v>
      </c>
      <c r="T360" s="216">
        <f>S360*H360</f>
        <v>0</v>
      </c>
      <c r="U360" s="40"/>
      <c r="V360" s="40"/>
      <c r="W360" s="40"/>
      <c r="X360" s="40"/>
      <c r="Y360" s="40"/>
      <c r="Z360" s="40"/>
      <c r="AA360" s="40"/>
      <c r="AB360" s="40"/>
      <c r="AC360" s="40"/>
      <c r="AD360" s="40"/>
      <c r="AE360" s="40"/>
      <c r="AR360" s="217" t="s">
        <v>225</v>
      </c>
      <c r="AT360" s="217" t="s">
        <v>219</v>
      </c>
      <c r="AU360" s="217" t="s">
        <v>82</v>
      </c>
      <c r="AY360" s="19" t="s">
        <v>139</v>
      </c>
      <c r="BE360" s="218">
        <f>IF(N360="základní",J360,0)</f>
        <v>0</v>
      </c>
      <c r="BF360" s="218">
        <f>IF(N360="snížená",J360,0)</f>
        <v>0</v>
      </c>
      <c r="BG360" s="218">
        <f>IF(N360="zákl. přenesená",J360,0)</f>
        <v>0</v>
      </c>
      <c r="BH360" s="218">
        <f>IF(N360="sníž. přenesená",J360,0)</f>
        <v>0</v>
      </c>
      <c r="BI360" s="218">
        <f>IF(N360="nulová",J360,0)</f>
        <v>0</v>
      </c>
      <c r="BJ360" s="19" t="s">
        <v>80</v>
      </c>
      <c r="BK360" s="218">
        <f>ROUND(I360*H360,2)</f>
        <v>0</v>
      </c>
      <c r="BL360" s="19" t="s">
        <v>183</v>
      </c>
      <c r="BM360" s="217" t="s">
        <v>507</v>
      </c>
    </row>
    <row r="361" s="2" customFormat="1">
      <c r="A361" s="40"/>
      <c r="B361" s="41"/>
      <c r="C361" s="42"/>
      <c r="D361" s="219" t="s">
        <v>148</v>
      </c>
      <c r="E361" s="42"/>
      <c r="F361" s="220" t="s">
        <v>506</v>
      </c>
      <c r="G361" s="42"/>
      <c r="H361" s="42"/>
      <c r="I361" s="221"/>
      <c r="J361" s="42"/>
      <c r="K361" s="42"/>
      <c r="L361" s="46"/>
      <c r="M361" s="222"/>
      <c r="N361" s="223"/>
      <c r="O361" s="86"/>
      <c r="P361" s="86"/>
      <c r="Q361" s="86"/>
      <c r="R361" s="86"/>
      <c r="S361" s="86"/>
      <c r="T361" s="87"/>
      <c r="U361" s="40"/>
      <c r="V361" s="40"/>
      <c r="W361" s="40"/>
      <c r="X361" s="40"/>
      <c r="Y361" s="40"/>
      <c r="Z361" s="40"/>
      <c r="AA361" s="40"/>
      <c r="AB361" s="40"/>
      <c r="AC361" s="40"/>
      <c r="AD361" s="40"/>
      <c r="AE361" s="40"/>
      <c r="AT361" s="19" t="s">
        <v>148</v>
      </c>
      <c r="AU361" s="19" t="s">
        <v>82</v>
      </c>
    </row>
    <row r="362" s="2" customFormat="1" ht="16.5" customHeight="1">
      <c r="A362" s="40"/>
      <c r="B362" s="41"/>
      <c r="C362" s="268" t="s">
        <v>508</v>
      </c>
      <c r="D362" s="268" t="s">
        <v>219</v>
      </c>
      <c r="E362" s="269" t="s">
        <v>509</v>
      </c>
      <c r="F362" s="270" t="s">
        <v>510</v>
      </c>
      <c r="G362" s="271" t="s">
        <v>145</v>
      </c>
      <c r="H362" s="272">
        <v>1</v>
      </c>
      <c r="I362" s="273"/>
      <c r="J362" s="274">
        <f>ROUND(I362*H362,2)</f>
        <v>0</v>
      </c>
      <c r="K362" s="270" t="s">
        <v>146</v>
      </c>
      <c r="L362" s="275"/>
      <c r="M362" s="276" t="s">
        <v>19</v>
      </c>
      <c r="N362" s="277" t="s">
        <v>43</v>
      </c>
      <c r="O362" s="86"/>
      <c r="P362" s="215">
        <f>O362*H362</f>
        <v>0</v>
      </c>
      <c r="Q362" s="215">
        <v>0</v>
      </c>
      <c r="R362" s="215">
        <f>Q362*H362</f>
        <v>0</v>
      </c>
      <c r="S362" s="215">
        <v>0</v>
      </c>
      <c r="T362" s="216">
        <f>S362*H362</f>
        <v>0</v>
      </c>
      <c r="U362" s="40"/>
      <c r="V362" s="40"/>
      <c r="W362" s="40"/>
      <c r="X362" s="40"/>
      <c r="Y362" s="40"/>
      <c r="Z362" s="40"/>
      <c r="AA362" s="40"/>
      <c r="AB362" s="40"/>
      <c r="AC362" s="40"/>
      <c r="AD362" s="40"/>
      <c r="AE362" s="40"/>
      <c r="AR362" s="217" t="s">
        <v>225</v>
      </c>
      <c r="AT362" s="217" t="s">
        <v>219</v>
      </c>
      <c r="AU362" s="217" t="s">
        <v>82</v>
      </c>
      <c r="AY362" s="19" t="s">
        <v>139</v>
      </c>
      <c r="BE362" s="218">
        <f>IF(N362="základní",J362,0)</f>
        <v>0</v>
      </c>
      <c r="BF362" s="218">
        <f>IF(N362="snížená",J362,0)</f>
        <v>0</v>
      </c>
      <c r="BG362" s="218">
        <f>IF(N362="zákl. přenesená",J362,0)</f>
        <v>0</v>
      </c>
      <c r="BH362" s="218">
        <f>IF(N362="sníž. přenesená",J362,0)</f>
        <v>0</v>
      </c>
      <c r="BI362" s="218">
        <f>IF(N362="nulová",J362,0)</f>
        <v>0</v>
      </c>
      <c r="BJ362" s="19" t="s">
        <v>80</v>
      </c>
      <c r="BK362" s="218">
        <f>ROUND(I362*H362,2)</f>
        <v>0</v>
      </c>
      <c r="BL362" s="19" t="s">
        <v>183</v>
      </c>
      <c r="BM362" s="217" t="s">
        <v>511</v>
      </c>
    </row>
    <row r="363" s="2" customFormat="1">
      <c r="A363" s="40"/>
      <c r="B363" s="41"/>
      <c r="C363" s="42"/>
      <c r="D363" s="219" t="s">
        <v>148</v>
      </c>
      <c r="E363" s="42"/>
      <c r="F363" s="220" t="s">
        <v>510</v>
      </c>
      <c r="G363" s="42"/>
      <c r="H363" s="42"/>
      <c r="I363" s="221"/>
      <c r="J363" s="42"/>
      <c r="K363" s="42"/>
      <c r="L363" s="46"/>
      <c r="M363" s="222"/>
      <c r="N363" s="223"/>
      <c r="O363" s="86"/>
      <c r="P363" s="86"/>
      <c r="Q363" s="86"/>
      <c r="R363" s="86"/>
      <c r="S363" s="86"/>
      <c r="T363" s="87"/>
      <c r="U363" s="40"/>
      <c r="V363" s="40"/>
      <c r="W363" s="40"/>
      <c r="X363" s="40"/>
      <c r="Y363" s="40"/>
      <c r="Z363" s="40"/>
      <c r="AA363" s="40"/>
      <c r="AB363" s="40"/>
      <c r="AC363" s="40"/>
      <c r="AD363" s="40"/>
      <c r="AE363" s="40"/>
      <c r="AT363" s="19" t="s">
        <v>148</v>
      </c>
      <c r="AU363" s="19" t="s">
        <v>82</v>
      </c>
    </row>
    <row r="364" s="2" customFormat="1" ht="16.5" customHeight="1">
      <c r="A364" s="40"/>
      <c r="B364" s="41"/>
      <c r="C364" s="268" t="s">
        <v>341</v>
      </c>
      <c r="D364" s="268" t="s">
        <v>219</v>
      </c>
      <c r="E364" s="269" t="s">
        <v>512</v>
      </c>
      <c r="F364" s="270" t="s">
        <v>513</v>
      </c>
      <c r="G364" s="271" t="s">
        <v>145</v>
      </c>
      <c r="H364" s="272">
        <v>4</v>
      </c>
      <c r="I364" s="273"/>
      <c r="J364" s="274">
        <f>ROUND(I364*H364,2)</f>
        <v>0</v>
      </c>
      <c r="K364" s="270" t="s">
        <v>146</v>
      </c>
      <c r="L364" s="275"/>
      <c r="M364" s="276" t="s">
        <v>19</v>
      </c>
      <c r="N364" s="277" t="s">
        <v>43</v>
      </c>
      <c r="O364" s="86"/>
      <c r="P364" s="215">
        <f>O364*H364</f>
        <v>0</v>
      </c>
      <c r="Q364" s="215">
        <v>0</v>
      </c>
      <c r="R364" s="215">
        <f>Q364*H364</f>
        <v>0</v>
      </c>
      <c r="S364" s="215">
        <v>0</v>
      </c>
      <c r="T364" s="216">
        <f>S364*H364</f>
        <v>0</v>
      </c>
      <c r="U364" s="40"/>
      <c r="V364" s="40"/>
      <c r="W364" s="40"/>
      <c r="X364" s="40"/>
      <c r="Y364" s="40"/>
      <c r="Z364" s="40"/>
      <c r="AA364" s="40"/>
      <c r="AB364" s="40"/>
      <c r="AC364" s="40"/>
      <c r="AD364" s="40"/>
      <c r="AE364" s="40"/>
      <c r="AR364" s="217" t="s">
        <v>225</v>
      </c>
      <c r="AT364" s="217" t="s">
        <v>219</v>
      </c>
      <c r="AU364" s="217" t="s">
        <v>82</v>
      </c>
      <c r="AY364" s="19" t="s">
        <v>139</v>
      </c>
      <c r="BE364" s="218">
        <f>IF(N364="základní",J364,0)</f>
        <v>0</v>
      </c>
      <c r="BF364" s="218">
        <f>IF(N364="snížená",J364,0)</f>
        <v>0</v>
      </c>
      <c r="BG364" s="218">
        <f>IF(N364="zákl. přenesená",J364,0)</f>
        <v>0</v>
      </c>
      <c r="BH364" s="218">
        <f>IF(N364="sníž. přenesená",J364,0)</f>
        <v>0</v>
      </c>
      <c r="BI364" s="218">
        <f>IF(N364="nulová",J364,0)</f>
        <v>0</v>
      </c>
      <c r="BJ364" s="19" t="s">
        <v>80</v>
      </c>
      <c r="BK364" s="218">
        <f>ROUND(I364*H364,2)</f>
        <v>0</v>
      </c>
      <c r="BL364" s="19" t="s">
        <v>183</v>
      </c>
      <c r="BM364" s="217" t="s">
        <v>514</v>
      </c>
    </row>
    <row r="365" s="2" customFormat="1">
      <c r="A365" s="40"/>
      <c r="B365" s="41"/>
      <c r="C365" s="42"/>
      <c r="D365" s="219" t="s">
        <v>148</v>
      </c>
      <c r="E365" s="42"/>
      <c r="F365" s="220" t="s">
        <v>513</v>
      </c>
      <c r="G365" s="42"/>
      <c r="H365" s="42"/>
      <c r="I365" s="221"/>
      <c r="J365" s="42"/>
      <c r="K365" s="42"/>
      <c r="L365" s="46"/>
      <c r="M365" s="222"/>
      <c r="N365" s="223"/>
      <c r="O365" s="86"/>
      <c r="P365" s="86"/>
      <c r="Q365" s="86"/>
      <c r="R365" s="86"/>
      <c r="S365" s="86"/>
      <c r="T365" s="87"/>
      <c r="U365" s="40"/>
      <c r="V365" s="40"/>
      <c r="W365" s="40"/>
      <c r="X365" s="40"/>
      <c r="Y365" s="40"/>
      <c r="Z365" s="40"/>
      <c r="AA365" s="40"/>
      <c r="AB365" s="40"/>
      <c r="AC365" s="40"/>
      <c r="AD365" s="40"/>
      <c r="AE365" s="40"/>
      <c r="AT365" s="19" t="s">
        <v>148</v>
      </c>
      <c r="AU365" s="19" t="s">
        <v>82</v>
      </c>
    </row>
    <row r="366" s="2" customFormat="1" ht="16.5" customHeight="1">
      <c r="A366" s="40"/>
      <c r="B366" s="41"/>
      <c r="C366" s="268" t="s">
        <v>515</v>
      </c>
      <c r="D366" s="268" t="s">
        <v>219</v>
      </c>
      <c r="E366" s="269" t="s">
        <v>516</v>
      </c>
      <c r="F366" s="270" t="s">
        <v>517</v>
      </c>
      <c r="G366" s="271" t="s">
        <v>145</v>
      </c>
      <c r="H366" s="272">
        <v>1</v>
      </c>
      <c r="I366" s="273"/>
      <c r="J366" s="274">
        <f>ROUND(I366*H366,2)</f>
        <v>0</v>
      </c>
      <c r="K366" s="270" t="s">
        <v>146</v>
      </c>
      <c r="L366" s="275"/>
      <c r="M366" s="276" t="s">
        <v>19</v>
      </c>
      <c r="N366" s="277" t="s">
        <v>43</v>
      </c>
      <c r="O366" s="86"/>
      <c r="P366" s="215">
        <f>O366*H366</f>
        <v>0</v>
      </c>
      <c r="Q366" s="215">
        <v>0</v>
      </c>
      <c r="R366" s="215">
        <f>Q366*H366</f>
        <v>0</v>
      </c>
      <c r="S366" s="215">
        <v>0</v>
      </c>
      <c r="T366" s="216">
        <f>S366*H366</f>
        <v>0</v>
      </c>
      <c r="U366" s="40"/>
      <c r="V366" s="40"/>
      <c r="W366" s="40"/>
      <c r="X366" s="40"/>
      <c r="Y366" s="40"/>
      <c r="Z366" s="40"/>
      <c r="AA366" s="40"/>
      <c r="AB366" s="40"/>
      <c r="AC366" s="40"/>
      <c r="AD366" s="40"/>
      <c r="AE366" s="40"/>
      <c r="AR366" s="217" t="s">
        <v>225</v>
      </c>
      <c r="AT366" s="217" t="s">
        <v>219</v>
      </c>
      <c r="AU366" s="217" t="s">
        <v>82</v>
      </c>
      <c r="AY366" s="19" t="s">
        <v>139</v>
      </c>
      <c r="BE366" s="218">
        <f>IF(N366="základní",J366,0)</f>
        <v>0</v>
      </c>
      <c r="BF366" s="218">
        <f>IF(N366="snížená",J366,0)</f>
        <v>0</v>
      </c>
      <c r="BG366" s="218">
        <f>IF(N366="zákl. přenesená",J366,0)</f>
        <v>0</v>
      </c>
      <c r="BH366" s="218">
        <f>IF(N366="sníž. přenesená",J366,0)</f>
        <v>0</v>
      </c>
      <c r="BI366" s="218">
        <f>IF(N366="nulová",J366,0)</f>
        <v>0</v>
      </c>
      <c r="BJ366" s="19" t="s">
        <v>80</v>
      </c>
      <c r="BK366" s="218">
        <f>ROUND(I366*H366,2)</f>
        <v>0</v>
      </c>
      <c r="BL366" s="19" t="s">
        <v>183</v>
      </c>
      <c r="BM366" s="217" t="s">
        <v>518</v>
      </c>
    </row>
    <row r="367" s="2" customFormat="1">
      <c r="A367" s="40"/>
      <c r="B367" s="41"/>
      <c r="C367" s="42"/>
      <c r="D367" s="219" t="s">
        <v>148</v>
      </c>
      <c r="E367" s="42"/>
      <c r="F367" s="220" t="s">
        <v>517</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148</v>
      </c>
      <c r="AU367" s="19" t="s">
        <v>82</v>
      </c>
    </row>
    <row r="368" s="2" customFormat="1" ht="16.5" customHeight="1">
      <c r="A368" s="40"/>
      <c r="B368" s="41"/>
      <c r="C368" s="206" t="s">
        <v>349</v>
      </c>
      <c r="D368" s="206" t="s">
        <v>142</v>
      </c>
      <c r="E368" s="207" t="s">
        <v>519</v>
      </c>
      <c r="F368" s="208" t="s">
        <v>520</v>
      </c>
      <c r="G368" s="209" t="s">
        <v>145</v>
      </c>
      <c r="H368" s="210">
        <v>5</v>
      </c>
      <c r="I368" s="211"/>
      <c r="J368" s="212">
        <f>ROUND(I368*H368,2)</f>
        <v>0</v>
      </c>
      <c r="K368" s="208" t="s">
        <v>146</v>
      </c>
      <c r="L368" s="46"/>
      <c r="M368" s="213" t="s">
        <v>19</v>
      </c>
      <c r="N368" s="214" t="s">
        <v>43</v>
      </c>
      <c r="O368" s="86"/>
      <c r="P368" s="215">
        <f>O368*H368</f>
        <v>0</v>
      </c>
      <c r="Q368" s="215">
        <v>0</v>
      </c>
      <c r="R368" s="215">
        <f>Q368*H368</f>
        <v>0</v>
      </c>
      <c r="S368" s="215">
        <v>0</v>
      </c>
      <c r="T368" s="216">
        <f>S368*H368</f>
        <v>0</v>
      </c>
      <c r="U368" s="40"/>
      <c r="V368" s="40"/>
      <c r="W368" s="40"/>
      <c r="X368" s="40"/>
      <c r="Y368" s="40"/>
      <c r="Z368" s="40"/>
      <c r="AA368" s="40"/>
      <c r="AB368" s="40"/>
      <c r="AC368" s="40"/>
      <c r="AD368" s="40"/>
      <c r="AE368" s="40"/>
      <c r="AR368" s="217" t="s">
        <v>183</v>
      </c>
      <c r="AT368" s="217" t="s">
        <v>142</v>
      </c>
      <c r="AU368" s="217" t="s">
        <v>82</v>
      </c>
      <c r="AY368" s="19" t="s">
        <v>139</v>
      </c>
      <c r="BE368" s="218">
        <f>IF(N368="základní",J368,0)</f>
        <v>0</v>
      </c>
      <c r="BF368" s="218">
        <f>IF(N368="snížená",J368,0)</f>
        <v>0</v>
      </c>
      <c r="BG368" s="218">
        <f>IF(N368="zákl. přenesená",J368,0)</f>
        <v>0</v>
      </c>
      <c r="BH368" s="218">
        <f>IF(N368="sníž. přenesená",J368,0)</f>
        <v>0</v>
      </c>
      <c r="BI368" s="218">
        <f>IF(N368="nulová",J368,0)</f>
        <v>0</v>
      </c>
      <c r="BJ368" s="19" t="s">
        <v>80</v>
      </c>
      <c r="BK368" s="218">
        <f>ROUND(I368*H368,2)</f>
        <v>0</v>
      </c>
      <c r="BL368" s="19" t="s">
        <v>183</v>
      </c>
      <c r="BM368" s="217" t="s">
        <v>521</v>
      </c>
    </row>
    <row r="369" s="2" customFormat="1">
      <c r="A369" s="40"/>
      <c r="B369" s="41"/>
      <c r="C369" s="42"/>
      <c r="D369" s="219" t="s">
        <v>148</v>
      </c>
      <c r="E369" s="42"/>
      <c r="F369" s="220" t="s">
        <v>520</v>
      </c>
      <c r="G369" s="42"/>
      <c r="H369" s="42"/>
      <c r="I369" s="221"/>
      <c r="J369" s="42"/>
      <c r="K369" s="42"/>
      <c r="L369" s="46"/>
      <c r="M369" s="222"/>
      <c r="N369" s="223"/>
      <c r="O369" s="86"/>
      <c r="P369" s="86"/>
      <c r="Q369" s="86"/>
      <c r="R369" s="86"/>
      <c r="S369" s="86"/>
      <c r="T369" s="87"/>
      <c r="U369" s="40"/>
      <c r="V369" s="40"/>
      <c r="W369" s="40"/>
      <c r="X369" s="40"/>
      <c r="Y369" s="40"/>
      <c r="Z369" s="40"/>
      <c r="AA369" s="40"/>
      <c r="AB369" s="40"/>
      <c r="AC369" s="40"/>
      <c r="AD369" s="40"/>
      <c r="AE369" s="40"/>
      <c r="AT369" s="19" t="s">
        <v>148</v>
      </c>
      <c r="AU369" s="19" t="s">
        <v>82</v>
      </c>
    </row>
    <row r="370" s="2" customFormat="1" ht="16.5" customHeight="1">
      <c r="A370" s="40"/>
      <c r="B370" s="41"/>
      <c r="C370" s="206" t="s">
        <v>522</v>
      </c>
      <c r="D370" s="206" t="s">
        <v>142</v>
      </c>
      <c r="E370" s="207" t="s">
        <v>523</v>
      </c>
      <c r="F370" s="208" t="s">
        <v>524</v>
      </c>
      <c r="G370" s="209" t="s">
        <v>145</v>
      </c>
      <c r="H370" s="210">
        <v>1</v>
      </c>
      <c r="I370" s="211"/>
      <c r="J370" s="212">
        <f>ROUND(I370*H370,2)</f>
        <v>0</v>
      </c>
      <c r="K370" s="208" t="s">
        <v>146</v>
      </c>
      <c r="L370" s="46"/>
      <c r="M370" s="213" t="s">
        <v>19</v>
      </c>
      <c r="N370" s="214" t="s">
        <v>43</v>
      </c>
      <c r="O370" s="86"/>
      <c r="P370" s="215">
        <f>O370*H370</f>
        <v>0</v>
      </c>
      <c r="Q370" s="215">
        <v>0</v>
      </c>
      <c r="R370" s="215">
        <f>Q370*H370</f>
        <v>0</v>
      </c>
      <c r="S370" s="215">
        <v>0</v>
      </c>
      <c r="T370" s="216">
        <f>S370*H370</f>
        <v>0</v>
      </c>
      <c r="U370" s="40"/>
      <c r="V370" s="40"/>
      <c r="W370" s="40"/>
      <c r="X370" s="40"/>
      <c r="Y370" s="40"/>
      <c r="Z370" s="40"/>
      <c r="AA370" s="40"/>
      <c r="AB370" s="40"/>
      <c r="AC370" s="40"/>
      <c r="AD370" s="40"/>
      <c r="AE370" s="40"/>
      <c r="AR370" s="217" t="s">
        <v>183</v>
      </c>
      <c r="AT370" s="217" t="s">
        <v>142</v>
      </c>
      <c r="AU370" s="217" t="s">
        <v>82</v>
      </c>
      <c r="AY370" s="19" t="s">
        <v>139</v>
      </c>
      <c r="BE370" s="218">
        <f>IF(N370="základní",J370,0)</f>
        <v>0</v>
      </c>
      <c r="BF370" s="218">
        <f>IF(N370="snížená",J370,0)</f>
        <v>0</v>
      </c>
      <c r="BG370" s="218">
        <f>IF(N370="zákl. přenesená",J370,0)</f>
        <v>0</v>
      </c>
      <c r="BH370" s="218">
        <f>IF(N370="sníž. přenesená",J370,0)</f>
        <v>0</v>
      </c>
      <c r="BI370" s="218">
        <f>IF(N370="nulová",J370,0)</f>
        <v>0</v>
      </c>
      <c r="BJ370" s="19" t="s">
        <v>80</v>
      </c>
      <c r="BK370" s="218">
        <f>ROUND(I370*H370,2)</f>
        <v>0</v>
      </c>
      <c r="BL370" s="19" t="s">
        <v>183</v>
      </c>
      <c r="BM370" s="217" t="s">
        <v>525</v>
      </c>
    </row>
    <row r="371" s="2" customFormat="1">
      <c r="A371" s="40"/>
      <c r="B371" s="41"/>
      <c r="C371" s="42"/>
      <c r="D371" s="219" t="s">
        <v>148</v>
      </c>
      <c r="E371" s="42"/>
      <c r="F371" s="220" t="s">
        <v>524</v>
      </c>
      <c r="G371" s="42"/>
      <c r="H371" s="42"/>
      <c r="I371" s="221"/>
      <c r="J371" s="42"/>
      <c r="K371" s="42"/>
      <c r="L371" s="46"/>
      <c r="M371" s="222"/>
      <c r="N371" s="223"/>
      <c r="O371" s="86"/>
      <c r="P371" s="86"/>
      <c r="Q371" s="86"/>
      <c r="R371" s="86"/>
      <c r="S371" s="86"/>
      <c r="T371" s="87"/>
      <c r="U371" s="40"/>
      <c r="V371" s="40"/>
      <c r="W371" s="40"/>
      <c r="X371" s="40"/>
      <c r="Y371" s="40"/>
      <c r="Z371" s="40"/>
      <c r="AA371" s="40"/>
      <c r="AB371" s="40"/>
      <c r="AC371" s="40"/>
      <c r="AD371" s="40"/>
      <c r="AE371" s="40"/>
      <c r="AT371" s="19" t="s">
        <v>148</v>
      </c>
      <c r="AU371" s="19" t="s">
        <v>82</v>
      </c>
    </row>
    <row r="372" s="2" customFormat="1" ht="24.15" customHeight="1">
      <c r="A372" s="40"/>
      <c r="B372" s="41"/>
      <c r="C372" s="206" t="s">
        <v>352</v>
      </c>
      <c r="D372" s="206" t="s">
        <v>142</v>
      </c>
      <c r="E372" s="207" t="s">
        <v>526</v>
      </c>
      <c r="F372" s="208" t="s">
        <v>527</v>
      </c>
      <c r="G372" s="209" t="s">
        <v>145</v>
      </c>
      <c r="H372" s="210">
        <v>5</v>
      </c>
      <c r="I372" s="211"/>
      <c r="J372" s="212">
        <f>ROUND(I372*H372,2)</f>
        <v>0</v>
      </c>
      <c r="K372" s="208" t="s">
        <v>146</v>
      </c>
      <c r="L372" s="46"/>
      <c r="M372" s="213" t="s">
        <v>19</v>
      </c>
      <c r="N372" s="214" t="s">
        <v>43</v>
      </c>
      <c r="O372" s="86"/>
      <c r="P372" s="215">
        <f>O372*H372</f>
        <v>0</v>
      </c>
      <c r="Q372" s="215">
        <v>0</v>
      </c>
      <c r="R372" s="215">
        <f>Q372*H372</f>
        <v>0</v>
      </c>
      <c r="S372" s="215">
        <v>0</v>
      </c>
      <c r="T372" s="216">
        <f>S372*H372</f>
        <v>0</v>
      </c>
      <c r="U372" s="40"/>
      <c r="V372" s="40"/>
      <c r="W372" s="40"/>
      <c r="X372" s="40"/>
      <c r="Y372" s="40"/>
      <c r="Z372" s="40"/>
      <c r="AA372" s="40"/>
      <c r="AB372" s="40"/>
      <c r="AC372" s="40"/>
      <c r="AD372" s="40"/>
      <c r="AE372" s="40"/>
      <c r="AR372" s="217" t="s">
        <v>183</v>
      </c>
      <c r="AT372" s="217" t="s">
        <v>142</v>
      </c>
      <c r="AU372" s="217" t="s">
        <v>82</v>
      </c>
      <c r="AY372" s="19" t="s">
        <v>139</v>
      </c>
      <c r="BE372" s="218">
        <f>IF(N372="základní",J372,0)</f>
        <v>0</v>
      </c>
      <c r="BF372" s="218">
        <f>IF(N372="snížená",J372,0)</f>
        <v>0</v>
      </c>
      <c r="BG372" s="218">
        <f>IF(N372="zákl. přenesená",J372,0)</f>
        <v>0</v>
      </c>
      <c r="BH372" s="218">
        <f>IF(N372="sníž. přenesená",J372,0)</f>
        <v>0</v>
      </c>
      <c r="BI372" s="218">
        <f>IF(N372="nulová",J372,0)</f>
        <v>0</v>
      </c>
      <c r="BJ372" s="19" t="s">
        <v>80</v>
      </c>
      <c r="BK372" s="218">
        <f>ROUND(I372*H372,2)</f>
        <v>0</v>
      </c>
      <c r="BL372" s="19" t="s">
        <v>183</v>
      </c>
      <c r="BM372" s="217" t="s">
        <v>528</v>
      </c>
    </row>
    <row r="373" s="2" customFormat="1">
      <c r="A373" s="40"/>
      <c r="B373" s="41"/>
      <c r="C373" s="42"/>
      <c r="D373" s="219" t="s">
        <v>148</v>
      </c>
      <c r="E373" s="42"/>
      <c r="F373" s="220" t="s">
        <v>527</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9" t="s">
        <v>148</v>
      </c>
      <c r="AU373" s="19" t="s">
        <v>82</v>
      </c>
    </row>
    <row r="374" s="2" customFormat="1">
      <c r="A374" s="40"/>
      <c r="B374" s="41"/>
      <c r="C374" s="42"/>
      <c r="D374" s="219" t="s">
        <v>149</v>
      </c>
      <c r="E374" s="42"/>
      <c r="F374" s="224" t="s">
        <v>529</v>
      </c>
      <c r="G374" s="42"/>
      <c r="H374" s="42"/>
      <c r="I374" s="221"/>
      <c r="J374" s="42"/>
      <c r="K374" s="42"/>
      <c r="L374" s="46"/>
      <c r="M374" s="222"/>
      <c r="N374" s="223"/>
      <c r="O374" s="86"/>
      <c r="P374" s="86"/>
      <c r="Q374" s="86"/>
      <c r="R374" s="86"/>
      <c r="S374" s="86"/>
      <c r="T374" s="87"/>
      <c r="U374" s="40"/>
      <c r="V374" s="40"/>
      <c r="W374" s="40"/>
      <c r="X374" s="40"/>
      <c r="Y374" s="40"/>
      <c r="Z374" s="40"/>
      <c r="AA374" s="40"/>
      <c r="AB374" s="40"/>
      <c r="AC374" s="40"/>
      <c r="AD374" s="40"/>
      <c r="AE374" s="40"/>
      <c r="AT374" s="19" t="s">
        <v>149</v>
      </c>
      <c r="AU374" s="19" t="s">
        <v>82</v>
      </c>
    </row>
    <row r="375" s="2" customFormat="1" ht="24.15" customHeight="1">
      <c r="A375" s="40"/>
      <c r="B375" s="41"/>
      <c r="C375" s="206" t="s">
        <v>530</v>
      </c>
      <c r="D375" s="206" t="s">
        <v>142</v>
      </c>
      <c r="E375" s="207" t="s">
        <v>531</v>
      </c>
      <c r="F375" s="208" t="s">
        <v>532</v>
      </c>
      <c r="G375" s="209" t="s">
        <v>145</v>
      </c>
      <c r="H375" s="210">
        <v>2</v>
      </c>
      <c r="I375" s="211"/>
      <c r="J375" s="212">
        <f>ROUND(I375*H375,2)</f>
        <v>0</v>
      </c>
      <c r="K375" s="208" t="s">
        <v>146</v>
      </c>
      <c r="L375" s="46"/>
      <c r="M375" s="213" t="s">
        <v>19</v>
      </c>
      <c r="N375" s="214" t="s">
        <v>43</v>
      </c>
      <c r="O375" s="86"/>
      <c r="P375" s="215">
        <f>O375*H375</f>
        <v>0</v>
      </c>
      <c r="Q375" s="215">
        <v>0</v>
      </c>
      <c r="R375" s="215">
        <f>Q375*H375</f>
        <v>0</v>
      </c>
      <c r="S375" s="215">
        <v>0</v>
      </c>
      <c r="T375" s="216">
        <f>S375*H375</f>
        <v>0</v>
      </c>
      <c r="U375" s="40"/>
      <c r="V375" s="40"/>
      <c r="W375" s="40"/>
      <c r="X375" s="40"/>
      <c r="Y375" s="40"/>
      <c r="Z375" s="40"/>
      <c r="AA375" s="40"/>
      <c r="AB375" s="40"/>
      <c r="AC375" s="40"/>
      <c r="AD375" s="40"/>
      <c r="AE375" s="40"/>
      <c r="AR375" s="217" t="s">
        <v>183</v>
      </c>
      <c r="AT375" s="217" t="s">
        <v>142</v>
      </c>
      <c r="AU375" s="217" t="s">
        <v>82</v>
      </c>
      <c r="AY375" s="19" t="s">
        <v>139</v>
      </c>
      <c r="BE375" s="218">
        <f>IF(N375="základní",J375,0)</f>
        <v>0</v>
      </c>
      <c r="BF375" s="218">
        <f>IF(N375="snížená",J375,0)</f>
        <v>0</v>
      </c>
      <c r="BG375" s="218">
        <f>IF(N375="zákl. přenesená",J375,0)</f>
        <v>0</v>
      </c>
      <c r="BH375" s="218">
        <f>IF(N375="sníž. přenesená",J375,0)</f>
        <v>0</v>
      </c>
      <c r="BI375" s="218">
        <f>IF(N375="nulová",J375,0)</f>
        <v>0</v>
      </c>
      <c r="BJ375" s="19" t="s">
        <v>80</v>
      </c>
      <c r="BK375" s="218">
        <f>ROUND(I375*H375,2)</f>
        <v>0</v>
      </c>
      <c r="BL375" s="19" t="s">
        <v>183</v>
      </c>
      <c r="BM375" s="217" t="s">
        <v>533</v>
      </c>
    </row>
    <row r="376" s="2" customFormat="1">
      <c r="A376" s="40"/>
      <c r="B376" s="41"/>
      <c r="C376" s="42"/>
      <c r="D376" s="219" t="s">
        <v>148</v>
      </c>
      <c r="E376" s="42"/>
      <c r="F376" s="220" t="s">
        <v>532</v>
      </c>
      <c r="G376" s="42"/>
      <c r="H376" s="42"/>
      <c r="I376" s="221"/>
      <c r="J376" s="42"/>
      <c r="K376" s="42"/>
      <c r="L376" s="46"/>
      <c r="M376" s="222"/>
      <c r="N376" s="223"/>
      <c r="O376" s="86"/>
      <c r="P376" s="86"/>
      <c r="Q376" s="86"/>
      <c r="R376" s="86"/>
      <c r="S376" s="86"/>
      <c r="T376" s="87"/>
      <c r="U376" s="40"/>
      <c r="V376" s="40"/>
      <c r="W376" s="40"/>
      <c r="X376" s="40"/>
      <c r="Y376" s="40"/>
      <c r="Z376" s="40"/>
      <c r="AA376" s="40"/>
      <c r="AB376" s="40"/>
      <c r="AC376" s="40"/>
      <c r="AD376" s="40"/>
      <c r="AE376" s="40"/>
      <c r="AT376" s="19" t="s">
        <v>148</v>
      </c>
      <c r="AU376" s="19" t="s">
        <v>82</v>
      </c>
    </row>
    <row r="377" s="2" customFormat="1">
      <c r="A377" s="40"/>
      <c r="B377" s="41"/>
      <c r="C377" s="42"/>
      <c r="D377" s="219" t="s">
        <v>149</v>
      </c>
      <c r="E377" s="42"/>
      <c r="F377" s="224" t="s">
        <v>529</v>
      </c>
      <c r="G377" s="42"/>
      <c r="H377" s="42"/>
      <c r="I377" s="221"/>
      <c r="J377" s="42"/>
      <c r="K377" s="42"/>
      <c r="L377" s="46"/>
      <c r="M377" s="222"/>
      <c r="N377" s="223"/>
      <c r="O377" s="86"/>
      <c r="P377" s="86"/>
      <c r="Q377" s="86"/>
      <c r="R377" s="86"/>
      <c r="S377" s="86"/>
      <c r="T377" s="87"/>
      <c r="U377" s="40"/>
      <c r="V377" s="40"/>
      <c r="W377" s="40"/>
      <c r="X377" s="40"/>
      <c r="Y377" s="40"/>
      <c r="Z377" s="40"/>
      <c r="AA377" s="40"/>
      <c r="AB377" s="40"/>
      <c r="AC377" s="40"/>
      <c r="AD377" s="40"/>
      <c r="AE377" s="40"/>
      <c r="AT377" s="19" t="s">
        <v>149</v>
      </c>
      <c r="AU377" s="19" t="s">
        <v>82</v>
      </c>
    </row>
    <row r="378" s="2" customFormat="1" ht="24.15" customHeight="1">
      <c r="A378" s="40"/>
      <c r="B378" s="41"/>
      <c r="C378" s="206" t="s">
        <v>357</v>
      </c>
      <c r="D378" s="206" t="s">
        <v>142</v>
      </c>
      <c r="E378" s="207" t="s">
        <v>534</v>
      </c>
      <c r="F378" s="208" t="s">
        <v>535</v>
      </c>
      <c r="G378" s="209" t="s">
        <v>145</v>
      </c>
      <c r="H378" s="210">
        <v>1</v>
      </c>
      <c r="I378" s="211"/>
      <c r="J378" s="212">
        <f>ROUND(I378*H378,2)</f>
        <v>0</v>
      </c>
      <c r="K378" s="208" t="s">
        <v>146</v>
      </c>
      <c r="L378" s="46"/>
      <c r="M378" s="213" t="s">
        <v>19</v>
      </c>
      <c r="N378" s="214" t="s">
        <v>43</v>
      </c>
      <c r="O378" s="86"/>
      <c r="P378" s="215">
        <f>O378*H378</f>
        <v>0</v>
      </c>
      <c r="Q378" s="215">
        <v>0</v>
      </c>
      <c r="R378" s="215">
        <f>Q378*H378</f>
        <v>0</v>
      </c>
      <c r="S378" s="215">
        <v>0</v>
      </c>
      <c r="T378" s="216">
        <f>S378*H378</f>
        <v>0</v>
      </c>
      <c r="U378" s="40"/>
      <c r="V378" s="40"/>
      <c r="W378" s="40"/>
      <c r="X378" s="40"/>
      <c r="Y378" s="40"/>
      <c r="Z378" s="40"/>
      <c r="AA378" s="40"/>
      <c r="AB378" s="40"/>
      <c r="AC378" s="40"/>
      <c r="AD378" s="40"/>
      <c r="AE378" s="40"/>
      <c r="AR378" s="217" t="s">
        <v>183</v>
      </c>
      <c r="AT378" s="217" t="s">
        <v>142</v>
      </c>
      <c r="AU378" s="217" t="s">
        <v>82</v>
      </c>
      <c r="AY378" s="19" t="s">
        <v>139</v>
      </c>
      <c r="BE378" s="218">
        <f>IF(N378="základní",J378,0)</f>
        <v>0</v>
      </c>
      <c r="BF378" s="218">
        <f>IF(N378="snížená",J378,0)</f>
        <v>0</v>
      </c>
      <c r="BG378" s="218">
        <f>IF(N378="zákl. přenesená",J378,0)</f>
        <v>0</v>
      </c>
      <c r="BH378" s="218">
        <f>IF(N378="sníž. přenesená",J378,0)</f>
        <v>0</v>
      </c>
      <c r="BI378" s="218">
        <f>IF(N378="nulová",J378,0)</f>
        <v>0</v>
      </c>
      <c r="BJ378" s="19" t="s">
        <v>80</v>
      </c>
      <c r="BK378" s="218">
        <f>ROUND(I378*H378,2)</f>
        <v>0</v>
      </c>
      <c r="BL378" s="19" t="s">
        <v>183</v>
      </c>
      <c r="BM378" s="217" t="s">
        <v>536</v>
      </c>
    </row>
    <row r="379" s="2" customFormat="1">
      <c r="A379" s="40"/>
      <c r="B379" s="41"/>
      <c r="C379" s="42"/>
      <c r="D379" s="219" t="s">
        <v>148</v>
      </c>
      <c r="E379" s="42"/>
      <c r="F379" s="220" t="s">
        <v>535</v>
      </c>
      <c r="G379" s="42"/>
      <c r="H379" s="42"/>
      <c r="I379" s="221"/>
      <c r="J379" s="42"/>
      <c r="K379" s="42"/>
      <c r="L379" s="46"/>
      <c r="M379" s="222"/>
      <c r="N379" s="223"/>
      <c r="O379" s="86"/>
      <c r="P379" s="86"/>
      <c r="Q379" s="86"/>
      <c r="R379" s="86"/>
      <c r="S379" s="86"/>
      <c r="T379" s="87"/>
      <c r="U379" s="40"/>
      <c r="V379" s="40"/>
      <c r="W379" s="40"/>
      <c r="X379" s="40"/>
      <c r="Y379" s="40"/>
      <c r="Z379" s="40"/>
      <c r="AA379" s="40"/>
      <c r="AB379" s="40"/>
      <c r="AC379" s="40"/>
      <c r="AD379" s="40"/>
      <c r="AE379" s="40"/>
      <c r="AT379" s="19" t="s">
        <v>148</v>
      </c>
      <c r="AU379" s="19" t="s">
        <v>82</v>
      </c>
    </row>
    <row r="380" s="2" customFormat="1">
      <c r="A380" s="40"/>
      <c r="B380" s="41"/>
      <c r="C380" s="42"/>
      <c r="D380" s="219" t="s">
        <v>149</v>
      </c>
      <c r="E380" s="42"/>
      <c r="F380" s="224" t="s">
        <v>537</v>
      </c>
      <c r="G380" s="42"/>
      <c r="H380" s="42"/>
      <c r="I380" s="221"/>
      <c r="J380" s="42"/>
      <c r="K380" s="42"/>
      <c r="L380" s="46"/>
      <c r="M380" s="222"/>
      <c r="N380" s="223"/>
      <c r="O380" s="86"/>
      <c r="P380" s="86"/>
      <c r="Q380" s="86"/>
      <c r="R380" s="86"/>
      <c r="S380" s="86"/>
      <c r="T380" s="87"/>
      <c r="U380" s="40"/>
      <c r="V380" s="40"/>
      <c r="W380" s="40"/>
      <c r="X380" s="40"/>
      <c r="Y380" s="40"/>
      <c r="Z380" s="40"/>
      <c r="AA380" s="40"/>
      <c r="AB380" s="40"/>
      <c r="AC380" s="40"/>
      <c r="AD380" s="40"/>
      <c r="AE380" s="40"/>
      <c r="AT380" s="19" t="s">
        <v>149</v>
      </c>
      <c r="AU380" s="19" t="s">
        <v>82</v>
      </c>
    </row>
    <row r="381" s="2" customFormat="1" ht="24.15" customHeight="1">
      <c r="A381" s="40"/>
      <c r="B381" s="41"/>
      <c r="C381" s="206" t="s">
        <v>538</v>
      </c>
      <c r="D381" s="206" t="s">
        <v>142</v>
      </c>
      <c r="E381" s="207" t="s">
        <v>539</v>
      </c>
      <c r="F381" s="208" t="s">
        <v>540</v>
      </c>
      <c r="G381" s="209" t="s">
        <v>145</v>
      </c>
      <c r="H381" s="210">
        <v>1</v>
      </c>
      <c r="I381" s="211"/>
      <c r="J381" s="212">
        <f>ROUND(I381*H381,2)</f>
        <v>0</v>
      </c>
      <c r="K381" s="208" t="s">
        <v>146</v>
      </c>
      <c r="L381" s="46"/>
      <c r="M381" s="213" t="s">
        <v>19</v>
      </c>
      <c r="N381" s="214" t="s">
        <v>43</v>
      </c>
      <c r="O381" s="86"/>
      <c r="P381" s="215">
        <f>O381*H381</f>
        <v>0</v>
      </c>
      <c r="Q381" s="215">
        <v>0</v>
      </c>
      <c r="R381" s="215">
        <f>Q381*H381</f>
        <v>0</v>
      </c>
      <c r="S381" s="215">
        <v>0</v>
      </c>
      <c r="T381" s="216">
        <f>S381*H381</f>
        <v>0</v>
      </c>
      <c r="U381" s="40"/>
      <c r="V381" s="40"/>
      <c r="W381" s="40"/>
      <c r="X381" s="40"/>
      <c r="Y381" s="40"/>
      <c r="Z381" s="40"/>
      <c r="AA381" s="40"/>
      <c r="AB381" s="40"/>
      <c r="AC381" s="40"/>
      <c r="AD381" s="40"/>
      <c r="AE381" s="40"/>
      <c r="AR381" s="217" t="s">
        <v>183</v>
      </c>
      <c r="AT381" s="217" t="s">
        <v>142</v>
      </c>
      <c r="AU381" s="217" t="s">
        <v>82</v>
      </c>
      <c r="AY381" s="19" t="s">
        <v>139</v>
      </c>
      <c r="BE381" s="218">
        <f>IF(N381="základní",J381,0)</f>
        <v>0</v>
      </c>
      <c r="BF381" s="218">
        <f>IF(N381="snížená",J381,0)</f>
        <v>0</v>
      </c>
      <c r="BG381" s="218">
        <f>IF(N381="zákl. přenesená",J381,0)</f>
        <v>0</v>
      </c>
      <c r="BH381" s="218">
        <f>IF(N381="sníž. přenesená",J381,0)</f>
        <v>0</v>
      </c>
      <c r="BI381" s="218">
        <f>IF(N381="nulová",J381,0)</f>
        <v>0</v>
      </c>
      <c r="BJ381" s="19" t="s">
        <v>80</v>
      </c>
      <c r="BK381" s="218">
        <f>ROUND(I381*H381,2)</f>
        <v>0</v>
      </c>
      <c r="BL381" s="19" t="s">
        <v>183</v>
      </c>
      <c r="BM381" s="217" t="s">
        <v>541</v>
      </c>
    </row>
    <row r="382" s="2" customFormat="1">
      <c r="A382" s="40"/>
      <c r="B382" s="41"/>
      <c r="C382" s="42"/>
      <c r="D382" s="219" t="s">
        <v>148</v>
      </c>
      <c r="E382" s="42"/>
      <c r="F382" s="220" t="s">
        <v>540</v>
      </c>
      <c r="G382" s="42"/>
      <c r="H382" s="42"/>
      <c r="I382" s="221"/>
      <c r="J382" s="42"/>
      <c r="K382" s="42"/>
      <c r="L382" s="46"/>
      <c r="M382" s="222"/>
      <c r="N382" s="223"/>
      <c r="O382" s="86"/>
      <c r="P382" s="86"/>
      <c r="Q382" s="86"/>
      <c r="R382" s="86"/>
      <c r="S382" s="86"/>
      <c r="T382" s="87"/>
      <c r="U382" s="40"/>
      <c r="V382" s="40"/>
      <c r="W382" s="40"/>
      <c r="X382" s="40"/>
      <c r="Y382" s="40"/>
      <c r="Z382" s="40"/>
      <c r="AA382" s="40"/>
      <c r="AB382" s="40"/>
      <c r="AC382" s="40"/>
      <c r="AD382" s="40"/>
      <c r="AE382" s="40"/>
      <c r="AT382" s="19" t="s">
        <v>148</v>
      </c>
      <c r="AU382" s="19" t="s">
        <v>82</v>
      </c>
    </row>
    <row r="383" s="2" customFormat="1">
      <c r="A383" s="40"/>
      <c r="B383" s="41"/>
      <c r="C383" s="42"/>
      <c r="D383" s="219" t="s">
        <v>149</v>
      </c>
      <c r="E383" s="42"/>
      <c r="F383" s="224" t="s">
        <v>537</v>
      </c>
      <c r="G383" s="42"/>
      <c r="H383" s="42"/>
      <c r="I383" s="221"/>
      <c r="J383" s="42"/>
      <c r="K383" s="42"/>
      <c r="L383" s="46"/>
      <c r="M383" s="222"/>
      <c r="N383" s="223"/>
      <c r="O383" s="86"/>
      <c r="P383" s="86"/>
      <c r="Q383" s="86"/>
      <c r="R383" s="86"/>
      <c r="S383" s="86"/>
      <c r="T383" s="87"/>
      <c r="U383" s="40"/>
      <c r="V383" s="40"/>
      <c r="W383" s="40"/>
      <c r="X383" s="40"/>
      <c r="Y383" s="40"/>
      <c r="Z383" s="40"/>
      <c r="AA383" s="40"/>
      <c r="AB383" s="40"/>
      <c r="AC383" s="40"/>
      <c r="AD383" s="40"/>
      <c r="AE383" s="40"/>
      <c r="AT383" s="19" t="s">
        <v>149</v>
      </c>
      <c r="AU383" s="19" t="s">
        <v>82</v>
      </c>
    </row>
    <row r="384" s="2" customFormat="1" ht="16.5" customHeight="1">
      <c r="A384" s="40"/>
      <c r="B384" s="41"/>
      <c r="C384" s="268" t="s">
        <v>360</v>
      </c>
      <c r="D384" s="268" t="s">
        <v>219</v>
      </c>
      <c r="E384" s="269" t="s">
        <v>542</v>
      </c>
      <c r="F384" s="270" t="s">
        <v>543</v>
      </c>
      <c r="G384" s="271" t="s">
        <v>318</v>
      </c>
      <c r="H384" s="272">
        <v>7.6319999999999997</v>
      </c>
      <c r="I384" s="273"/>
      <c r="J384" s="274">
        <f>ROUND(I384*H384,2)</f>
        <v>0</v>
      </c>
      <c r="K384" s="270" t="s">
        <v>146</v>
      </c>
      <c r="L384" s="275"/>
      <c r="M384" s="276" t="s">
        <v>19</v>
      </c>
      <c r="N384" s="277" t="s">
        <v>43</v>
      </c>
      <c r="O384" s="86"/>
      <c r="P384" s="215">
        <f>O384*H384</f>
        <v>0</v>
      </c>
      <c r="Q384" s="215">
        <v>0</v>
      </c>
      <c r="R384" s="215">
        <f>Q384*H384</f>
        <v>0</v>
      </c>
      <c r="S384" s="215">
        <v>0</v>
      </c>
      <c r="T384" s="216">
        <f>S384*H384</f>
        <v>0</v>
      </c>
      <c r="U384" s="40"/>
      <c r="V384" s="40"/>
      <c r="W384" s="40"/>
      <c r="X384" s="40"/>
      <c r="Y384" s="40"/>
      <c r="Z384" s="40"/>
      <c r="AA384" s="40"/>
      <c r="AB384" s="40"/>
      <c r="AC384" s="40"/>
      <c r="AD384" s="40"/>
      <c r="AE384" s="40"/>
      <c r="AR384" s="217" t="s">
        <v>225</v>
      </c>
      <c r="AT384" s="217" t="s">
        <v>219</v>
      </c>
      <c r="AU384" s="217" t="s">
        <v>82</v>
      </c>
      <c r="AY384" s="19" t="s">
        <v>139</v>
      </c>
      <c r="BE384" s="218">
        <f>IF(N384="základní",J384,0)</f>
        <v>0</v>
      </c>
      <c r="BF384" s="218">
        <f>IF(N384="snížená",J384,0)</f>
        <v>0</v>
      </c>
      <c r="BG384" s="218">
        <f>IF(N384="zákl. přenesená",J384,0)</f>
        <v>0</v>
      </c>
      <c r="BH384" s="218">
        <f>IF(N384="sníž. přenesená",J384,0)</f>
        <v>0</v>
      </c>
      <c r="BI384" s="218">
        <f>IF(N384="nulová",J384,0)</f>
        <v>0</v>
      </c>
      <c r="BJ384" s="19" t="s">
        <v>80</v>
      </c>
      <c r="BK384" s="218">
        <f>ROUND(I384*H384,2)</f>
        <v>0</v>
      </c>
      <c r="BL384" s="19" t="s">
        <v>183</v>
      </c>
      <c r="BM384" s="217" t="s">
        <v>544</v>
      </c>
    </row>
    <row r="385" s="2" customFormat="1">
      <c r="A385" s="40"/>
      <c r="B385" s="41"/>
      <c r="C385" s="42"/>
      <c r="D385" s="219" t="s">
        <v>148</v>
      </c>
      <c r="E385" s="42"/>
      <c r="F385" s="220" t="s">
        <v>543</v>
      </c>
      <c r="G385" s="42"/>
      <c r="H385" s="42"/>
      <c r="I385" s="221"/>
      <c r="J385" s="42"/>
      <c r="K385" s="42"/>
      <c r="L385" s="46"/>
      <c r="M385" s="222"/>
      <c r="N385" s="223"/>
      <c r="O385" s="86"/>
      <c r="P385" s="86"/>
      <c r="Q385" s="86"/>
      <c r="R385" s="86"/>
      <c r="S385" s="86"/>
      <c r="T385" s="87"/>
      <c r="U385" s="40"/>
      <c r="V385" s="40"/>
      <c r="W385" s="40"/>
      <c r="X385" s="40"/>
      <c r="Y385" s="40"/>
      <c r="Z385" s="40"/>
      <c r="AA385" s="40"/>
      <c r="AB385" s="40"/>
      <c r="AC385" s="40"/>
      <c r="AD385" s="40"/>
      <c r="AE385" s="40"/>
      <c r="AT385" s="19" t="s">
        <v>148</v>
      </c>
      <c r="AU385" s="19" t="s">
        <v>82</v>
      </c>
    </row>
    <row r="386" s="2" customFormat="1" ht="16.5" customHeight="1">
      <c r="A386" s="40"/>
      <c r="B386" s="41"/>
      <c r="C386" s="268" t="s">
        <v>545</v>
      </c>
      <c r="D386" s="268" t="s">
        <v>219</v>
      </c>
      <c r="E386" s="269" t="s">
        <v>546</v>
      </c>
      <c r="F386" s="270" t="s">
        <v>547</v>
      </c>
      <c r="G386" s="271" t="s">
        <v>145</v>
      </c>
      <c r="H386" s="272">
        <v>4</v>
      </c>
      <c r="I386" s="273"/>
      <c r="J386" s="274">
        <f>ROUND(I386*H386,2)</f>
        <v>0</v>
      </c>
      <c r="K386" s="270" t="s">
        <v>146</v>
      </c>
      <c r="L386" s="275"/>
      <c r="M386" s="276" t="s">
        <v>19</v>
      </c>
      <c r="N386" s="277" t="s">
        <v>43</v>
      </c>
      <c r="O386" s="86"/>
      <c r="P386" s="215">
        <f>O386*H386</f>
        <v>0</v>
      </c>
      <c r="Q386" s="215">
        <v>0</v>
      </c>
      <c r="R386" s="215">
        <f>Q386*H386</f>
        <v>0</v>
      </c>
      <c r="S386" s="215">
        <v>0</v>
      </c>
      <c r="T386" s="216">
        <f>S386*H386</f>
        <v>0</v>
      </c>
      <c r="U386" s="40"/>
      <c r="V386" s="40"/>
      <c r="W386" s="40"/>
      <c r="X386" s="40"/>
      <c r="Y386" s="40"/>
      <c r="Z386" s="40"/>
      <c r="AA386" s="40"/>
      <c r="AB386" s="40"/>
      <c r="AC386" s="40"/>
      <c r="AD386" s="40"/>
      <c r="AE386" s="40"/>
      <c r="AR386" s="217" t="s">
        <v>225</v>
      </c>
      <c r="AT386" s="217" t="s">
        <v>219</v>
      </c>
      <c r="AU386" s="217" t="s">
        <v>82</v>
      </c>
      <c r="AY386" s="19" t="s">
        <v>139</v>
      </c>
      <c r="BE386" s="218">
        <f>IF(N386="základní",J386,0)</f>
        <v>0</v>
      </c>
      <c r="BF386" s="218">
        <f>IF(N386="snížená",J386,0)</f>
        <v>0</v>
      </c>
      <c r="BG386" s="218">
        <f>IF(N386="zákl. přenesená",J386,0)</f>
        <v>0</v>
      </c>
      <c r="BH386" s="218">
        <f>IF(N386="sníž. přenesená",J386,0)</f>
        <v>0</v>
      </c>
      <c r="BI386" s="218">
        <f>IF(N386="nulová",J386,0)</f>
        <v>0</v>
      </c>
      <c r="BJ386" s="19" t="s">
        <v>80</v>
      </c>
      <c r="BK386" s="218">
        <f>ROUND(I386*H386,2)</f>
        <v>0</v>
      </c>
      <c r="BL386" s="19" t="s">
        <v>183</v>
      </c>
      <c r="BM386" s="217" t="s">
        <v>548</v>
      </c>
    </row>
    <row r="387" s="2" customFormat="1">
      <c r="A387" s="40"/>
      <c r="B387" s="41"/>
      <c r="C387" s="42"/>
      <c r="D387" s="219" t="s">
        <v>148</v>
      </c>
      <c r="E387" s="42"/>
      <c r="F387" s="220" t="s">
        <v>547</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148</v>
      </c>
      <c r="AU387" s="19" t="s">
        <v>82</v>
      </c>
    </row>
    <row r="388" s="2" customFormat="1" ht="24.15" customHeight="1">
      <c r="A388" s="40"/>
      <c r="B388" s="41"/>
      <c r="C388" s="206" t="s">
        <v>364</v>
      </c>
      <c r="D388" s="206" t="s">
        <v>142</v>
      </c>
      <c r="E388" s="207" t="s">
        <v>549</v>
      </c>
      <c r="F388" s="208" t="s">
        <v>550</v>
      </c>
      <c r="G388" s="209" t="s">
        <v>281</v>
      </c>
      <c r="H388" s="210">
        <v>0.23000000000000001</v>
      </c>
      <c r="I388" s="211"/>
      <c r="J388" s="212">
        <f>ROUND(I388*H388,2)</f>
        <v>0</v>
      </c>
      <c r="K388" s="208" t="s">
        <v>146</v>
      </c>
      <c r="L388" s="46"/>
      <c r="M388" s="213" t="s">
        <v>19</v>
      </c>
      <c r="N388" s="214" t="s">
        <v>43</v>
      </c>
      <c r="O388" s="86"/>
      <c r="P388" s="215">
        <f>O388*H388</f>
        <v>0</v>
      </c>
      <c r="Q388" s="215">
        <v>0</v>
      </c>
      <c r="R388" s="215">
        <f>Q388*H388</f>
        <v>0</v>
      </c>
      <c r="S388" s="215">
        <v>0</v>
      </c>
      <c r="T388" s="216">
        <f>S388*H388</f>
        <v>0</v>
      </c>
      <c r="U388" s="40"/>
      <c r="V388" s="40"/>
      <c r="W388" s="40"/>
      <c r="X388" s="40"/>
      <c r="Y388" s="40"/>
      <c r="Z388" s="40"/>
      <c r="AA388" s="40"/>
      <c r="AB388" s="40"/>
      <c r="AC388" s="40"/>
      <c r="AD388" s="40"/>
      <c r="AE388" s="40"/>
      <c r="AR388" s="217" t="s">
        <v>183</v>
      </c>
      <c r="AT388" s="217" t="s">
        <v>142</v>
      </c>
      <c r="AU388" s="217" t="s">
        <v>82</v>
      </c>
      <c r="AY388" s="19" t="s">
        <v>139</v>
      </c>
      <c r="BE388" s="218">
        <f>IF(N388="základní",J388,0)</f>
        <v>0</v>
      </c>
      <c r="BF388" s="218">
        <f>IF(N388="snížená",J388,0)</f>
        <v>0</v>
      </c>
      <c r="BG388" s="218">
        <f>IF(N388="zákl. přenesená",J388,0)</f>
        <v>0</v>
      </c>
      <c r="BH388" s="218">
        <f>IF(N388="sníž. přenesená",J388,0)</f>
        <v>0</v>
      </c>
      <c r="BI388" s="218">
        <f>IF(N388="nulová",J388,0)</f>
        <v>0</v>
      </c>
      <c r="BJ388" s="19" t="s">
        <v>80</v>
      </c>
      <c r="BK388" s="218">
        <f>ROUND(I388*H388,2)</f>
        <v>0</v>
      </c>
      <c r="BL388" s="19" t="s">
        <v>183</v>
      </c>
      <c r="BM388" s="217" t="s">
        <v>551</v>
      </c>
    </row>
    <row r="389" s="2" customFormat="1">
      <c r="A389" s="40"/>
      <c r="B389" s="41"/>
      <c r="C389" s="42"/>
      <c r="D389" s="219" t="s">
        <v>148</v>
      </c>
      <c r="E389" s="42"/>
      <c r="F389" s="220" t="s">
        <v>550</v>
      </c>
      <c r="G389" s="42"/>
      <c r="H389" s="42"/>
      <c r="I389" s="221"/>
      <c r="J389" s="42"/>
      <c r="K389" s="42"/>
      <c r="L389" s="46"/>
      <c r="M389" s="222"/>
      <c r="N389" s="223"/>
      <c r="O389" s="86"/>
      <c r="P389" s="86"/>
      <c r="Q389" s="86"/>
      <c r="R389" s="86"/>
      <c r="S389" s="86"/>
      <c r="T389" s="87"/>
      <c r="U389" s="40"/>
      <c r="V389" s="40"/>
      <c r="W389" s="40"/>
      <c r="X389" s="40"/>
      <c r="Y389" s="40"/>
      <c r="Z389" s="40"/>
      <c r="AA389" s="40"/>
      <c r="AB389" s="40"/>
      <c r="AC389" s="40"/>
      <c r="AD389" s="40"/>
      <c r="AE389" s="40"/>
      <c r="AT389" s="19" t="s">
        <v>148</v>
      </c>
      <c r="AU389" s="19" t="s">
        <v>82</v>
      </c>
    </row>
    <row r="390" s="2" customFormat="1">
      <c r="A390" s="40"/>
      <c r="B390" s="41"/>
      <c r="C390" s="42"/>
      <c r="D390" s="219" t="s">
        <v>149</v>
      </c>
      <c r="E390" s="42"/>
      <c r="F390" s="224" t="s">
        <v>552</v>
      </c>
      <c r="G390" s="42"/>
      <c r="H390" s="42"/>
      <c r="I390" s="221"/>
      <c r="J390" s="42"/>
      <c r="K390" s="42"/>
      <c r="L390" s="46"/>
      <c r="M390" s="222"/>
      <c r="N390" s="223"/>
      <c r="O390" s="86"/>
      <c r="P390" s="86"/>
      <c r="Q390" s="86"/>
      <c r="R390" s="86"/>
      <c r="S390" s="86"/>
      <c r="T390" s="87"/>
      <c r="U390" s="40"/>
      <c r="V390" s="40"/>
      <c r="W390" s="40"/>
      <c r="X390" s="40"/>
      <c r="Y390" s="40"/>
      <c r="Z390" s="40"/>
      <c r="AA390" s="40"/>
      <c r="AB390" s="40"/>
      <c r="AC390" s="40"/>
      <c r="AD390" s="40"/>
      <c r="AE390" s="40"/>
      <c r="AT390" s="19" t="s">
        <v>149</v>
      </c>
      <c r="AU390" s="19" t="s">
        <v>82</v>
      </c>
    </row>
    <row r="391" s="12" customFormat="1" ht="22.8" customHeight="1">
      <c r="A391" s="12"/>
      <c r="B391" s="190"/>
      <c r="C391" s="191"/>
      <c r="D391" s="192" t="s">
        <v>71</v>
      </c>
      <c r="E391" s="204" t="s">
        <v>553</v>
      </c>
      <c r="F391" s="204" t="s">
        <v>554</v>
      </c>
      <c r="G391" s="191"/>
      <c r="H391" s="191"/>
      <c r="I391" s="194"/>
      <c r="J391" s="205">
        <f>BK391</f>
        <v>0</v>
      </c>
      <c r="K391" s="191"/>
      <c r="L391" s="196"/>
      <c r="M391" s="197"/>
      <c r="N391" s="198"/>
      <c r="O391" s="198"/>
      <c r="P391" s="199">
        <f>SUM(P392:P399)</f>
        <v>0</v>
      </c>
      <c r="Q391" s="198"/>
      <c r="R391" s="199">
        <f>SUM(R392:R399)</f>
        <v>0</v>
      </c>
      <c r="S391" s="198"/>
      <c r="T391" s="200">
        <f>SUM(T392:T399)</f>
        <v>0</v>
      </c>
      <c r="U391" s="12"/>
      <c r="V391" s="12"/>
      <c r="W391" s="12"/>
      <c r="X391" s="12"/>
      <c r="Y391" s="12"/>
      <c r="Z391" s="12"/>
      <c r="AA391" s="12"/>
      <c r="AB391" s="12"/>
      <c r="AC391" s="12"/>
      <c r="AD391" s="12"/>
      <c r="AE391" s="12"/>
      <c r="AR391" s="201" t="s">
        <v>82</v>
      </c>
      <c r="AT391" s="202" t="s">
        <v>71</v>
      </c>
      <c r="AU391" s="202" t="s">
        <v>80</v>
      </c>
      <c r="AY391" s="201" t="s">
        <v>139</v>
      </c>
      <c r="BK391" s="203">
        <f>SUM(BK392:BK399)</f>
        <v>0</v>
      </c>
    </row>
    <row r="392" s="2" customFormat="1" ht="16.5" customHeight="1">
      <c r="A392" s="40"/>
      <c r="B392" s="41"/>
      <c r="C392" s="206" t="s">
        <v>555</v>
      </c>
      <c r="D392" s="206" t="s">
        <v>142</v>
      </c>
      <c r="E392" s="207" t="s">
        <v>556</v>
      </c>
      <c r="F392" s="208" t="s">
        <v>557</v>
      </c>
      <c r="G392" s="209" t="s">
        <v>145</v>
      </c>
      <c r="H392" s="210">
        <v>1</v>
      </c>
      <c r="I392" s="211"/>
      <c r="J392" s="212">
        <f>ROUND(I392*H392,2)</f>
        <v>0</v>
      </c>
      <c r="K392" s="208" t="s">
        <v>146</v>
      </c>
      <c r="L392" s="46"/>
      <c r="M392" s="213" t="s">
        <v>19</v>
      </c>
      <c r="N392" s="214" t="s">
        <v>43</v>
      </c>
      <c r="O392" s="86"/>
      <c r="P392" s="215">
        <f>O392*H392</f>
        <v>0</v>
      </c>
      <c r="Q392" s="215">
        <v>0</v>
      </c>
      <c r="R392" s="215">
        <f>Q392*H392</f>
        <v>0</v>
      </c>
      <c r="S392" s="215">
        <v>0</v>
      </c>
      <c r="T392" s="216">
        <f>S392*H392</f>
        <v>0</v>
      </c>
      <c r="U392" s="40"/>
      <c r="V392" s="40"/>
      <c r="W392" s="40"/>
      <c r="X392" s="40"/>
      <c r="Y392" s="40"/>
      <c r="Z392" s="40"/>
      <c r="AA392" s="40"/>
      <c r="AB392" s="40"/>
      <c r="AC392" s="40"/>
      <c r="AD392" s="40"/>
      <c r="AE392" s="40"/>
      <c r="AR392" s="217" t="s">
        <v>183</v>
      </c>
      <c r="AT392" s="217" t="s">
        <v>142</v>
      </c>
      <c r="AU392" s="217" t="s">
        <v>82</v>
      </c>
      <c r="AY392" s="19" t="s">
        <v>139</v>
      </c>
      <c r="BE392" s="218">
        <f>IF(N392="základní",J392,0)</f>
        <v>0</v>
      </c>
      <c r="BF392" s="218">
        <f>IF(N392="snížená",J392,0)</f>
        <v>0</v>
      </c>
      <c r="BG392" s="218">
        <f>IF(N392="zákl. přenesená",J392,0)</f>
        <v>0</v>
      </c>
      <c r="BH392" s="218">
        <f>IF(N392="sníž. přenesená",J392,0)</f>
        <v>0</v>
      </c>
      <c r="BI392" s="218">
        <f>IF(N392="nulová",J392,0)</f>
        <v>0</v>
      </c>
      <c r="BJ392" s="19" t="s">
        <v>80</v>
      </c>
      <c r="BK392" s="218">
        <f>ROUND(I392*H392,2)</f>
        <v>0</v>
      </c>
      <c r="BL392" s="19" t="s">
        <v>183</v>
      </c>
      <c r="BM392" s="217" t="s">
        <v>558</v>
      </c>
    </row>
    <row r="393" s="2" customFormat="1">
      <c r="A393" s="40"/>
      <c r="B393" s="41"/>
      <c r="C393" s="42"/>
      <c r="D393" s="219" t="s">
        <v>148</v>
      </c>
      <c r="E393" s="42"/>
      <c r="F393" s="220" t="s">
        <v>557</v>
      </c>
      <c r="G393" s="42"/>
      <c r="H393" s="42"/>
      <c r="I393" s="221"/>
      <c r="J393" s="42"/>
      <c r="K393" s="42"/>
      <c r="L393" s="46"/>
      <c r="M393" s="222"/>
      <c r="N393" s="223"/>
      <c r="O393" s="86"/>
      <c r="P393" s="86"/>
      <c r="Q393" s="86"/>
      <c r="R393" s="86"/>
      <c r="S393" s="86"/>
      <c r="T393" s="87"/>
      <c r="U393" s="40"/>
      <c r="V393" s="40"/>
      <c r="W393" s="40"/>
      <c r="X393" s="40"/>
      <c r="Y393" s="40"/>
      <c r="Z393" s="40"/>
      <c r="AA393" s="40"/>
      <c r="AB393" s="40"/>
      <c r="AC393" s="40"/>
      <c r="AD393" s="40"/>
      <c r="AE393" s="40"/>
      <c r="AT393" s="19" t="s">
        <v>148</v>
      </c>
      <c r="AU393" s="19" t="s">
        <v>82</v>
      </c>
    </row>
    <row r="394" s="2" customFormat="1">
      <c r="A394" s="40"/>
      <c r="B394" s="41"/>
      <c r="C394" s="42"/>
      <c r="D394" s="219" t="s">
        <v>149</v>
      </c>
      <c r="E394" s="42"/>
      <c r="F394" s="224" t="s">
        <v>559</v>
      </c>
      <c r="G394" s="42"/>
      <c r="H394" s="42"/>
      <c r="I394" s="221"/>
      <c r="J394" s="42"/>
      <c r="K394" s="42"/>
      <c r="L394" s="46"/>
      <c r="M394" s="222"/>
      <c r="N394" s="223"/>
      <c r="O394" s="86"/>
      <c r="P394" s="86"/>
      <c r="Q394" s="86"/>
      <c r="R394" s="86"/>
      <c r="S394" s="86"/>
      <c r="T394" s="87"/>
      <c r="U394" s="40"/>
      <c r="V394" s="40"/>
      <c r="W394" s="40"/>
      <c r="X394" s="40"/>
      <c r="Y394" s="40"/>
      <c r="Z394" s="40"/>
      <c r="AA394" s="40"/>
      <c r="AB394" s="40"/>
      <c r="AC394" s="40"/>
      <c r="AD394" s="40"/>
      <c r="AE394" s="40"/>
      <c r="AT394" s="19" t="s">
        <v>149</v>
      </c>
      <c r="AU394" s="19" t="s">
        <v>82</v>
      </c>
    </row>
    <row r="395" s="2" customFormat="1" ht="16.5" customHeight="1">
      <c r="A395" s="40"/>
      <c r="B395" s="41"/>
      <c r="C395" s="268" t="s">
        <v>367</v>
      </c>
      <c r="D395" s="268" t="s">
        <v>219</v>
      </c>
      <c r="E395" s="269" t="s">
        <v>560</v>
      </c>
      <c r="F395" s="270" t="s">
        <v>561</v>
      </c>
      <c r="G395" s="271" t="s">
        <v>145</v>
      </c>
      <c r="H395" s="272">
        <v>1</v>
      </c>
      <c r="I395" s="273"/>
      <c r="J395" s="274">
        <f>ROUND(I395*H395,2)</f>
        <v>0</v>
      </c>
      <c r="K395" s="270" t="s">
        <v>492</v>
      </c>
      <c r="L395" s="275"/>
      <c r="M395" s="276" t="s">
        <v>19</v>
      </c>
      <c r="N395" s="277" t="s">
        <v>43</v>
      </c>
      <c r="O395" s="86"/>
      <c r="P395" s="215">
        <f>O395*H395</f>
        <v>0</v>
      </c>
      <c r="Q395" s="215">
        <v>0</v>
      </c>
      <c r="R395" s="215">
        <f>Q395*H395</f>
        <v>0</v>
      </c>
      <c r="S395" s="215">
        <v>0</v>
      </c>
      <c r="T395" s="216">
        <f>S395*H395</f>
        <v>0</v>
      </c>
      <c r="U395" s="40"/>
      <c r="V395" s="40"/>
      <c r="W395" s="40"/>
      <c r="X395" s="40"/>
      <c r="Y395" s="40"/>
      <c r="Z395" s="40"/>
      <c r="AA395" s="40"/>
      <c r="AB395" s="40"/>
      <c r="AC395" s="40"/>
      <c r="AD395" s="40"/>
      <c r="AE395" s="40"/>
      <c r="AR395" s="217" t="s">
        <v>225</v>
      </c>
      <c r="AT395" s="217" t="s">
        <v>219</v>
      </c>
      <c r="AU395" s="217" t="s">
        <v>82</v>
      </c>
      <c r="AY395" s="19" t="s">
        <v>139</v>
      </c>
      <c r="BE395" s="218">
        <f>IF(N395="základní",J395,0)</f>
        <v>0</v>
      </c>
      <c r="BF395" s="218">
        <f>IF(N395="snížená",J395,0)</f>
        <v>0</v>
      </c>
      <c r="BG395" s="218">
        <f>IF(N395="zákl. přenesená",J395,0)</f>
        <v>0</v>
      </c>
      <c r="BH395" s="218">
        <f>IF(N395="sníž. přenesená",J395,0)</f>
        <v>0</v>
      </c>
      <c r="BI395" s="218">
        <f>IF(N395="nulová",J395,0)</f>
        <v>0</v>
      </c>
      <c r="BJ395" s="19" t="s">
        <v>80</v>
      </c>
      <c r="BK395" s="218">
        <f>ROUND(I395*H395,2)</f>
        <v>0</v>
      </c>
      <c r="BL395" s="19" t="s">
        <v>183</v>
      </c>
      <c r="BM395" s="217" t="s">
        <v>562</v>
      </c>
    </row>
    <row r="396" s="2" customFormat="1">
      <c r="A396" s="40"/>
      <c r="B396" s="41"/>
      <c r="C396" s="42"/>
      <c r="D396" s="219" t="s">
        <v>148</v>
      </c>
      <c r="E396" s="42"/>
      <c r="F396" s="220" t="s">
        <v>561</v>
      </c>
      <c r="G396" s="42"/>
      <c r="H396" s="42"/>
      <c r="I396" s="221"/>
      <c r="J396" s="42"/>
      <c r="K396" s="42"/>
      <c r="L396" s="46"/>
      <c r="M396" s="222"/>
      <c r="N396" s="223"/>
      <c r="O396" s="86"/>
      <c r="P396" s="86"/>
      <c r="Q396" s="86"/>
      <c r="R396" s="86"/>
      <c r="S396" s="86"/>
      <c r="T396" s="87"/>
      <c r="U396" s="40"/>
      <c r="V396" s="40"/>
      <c r="W396" s="40"/>
      <c r="X396" s="40"/>
      <c r="Y396" s="40"/>
      <c r="Z396" s="40"/>
      <c r="AA396" s="40"/>
      <c r="AB396" s="40"/>
      <c r="AC396" s="40"/>
      <c r="AD396" s="40"/>
      <c r="AE396" s="40"/>
      <c r="AT396" s="19" t="s">
        <v>148</v>
      </c>
      <c r="AU396" s="19" t="s">
        <v>82</v>
      </c>
    </row>
    <row r="397" s="2" customFormat="1" ht="24.15" customHeight="1">
      <c r="A397" s="40"/>
      <c r="B397" s="41"/>
      <c r="C397" s="206" t="s">
        <v>563</v>
      </c>
      <c r="D397" s="206" t="s">
        <v>142</v>
      </c>
      <c r="E397" s="207" t="s">
        <v>564</v>
      </c>
      <c r="F397" s="208" t="s">
        <v>565</v>
      </c>
      <c r="G397" s="209" t="s">
        <v>281</v>
      </c>
      <c r="H397" s="210">
        <v>0.0050000000000000001</v>
      </c>
      <c r="I397" s="211"/>
      <c r="J397" s="212">
        <f>ROUND(I397*H397,2)</f>
        <v>0</v>
      </c>
      <c r="K397" s="208" t="s">
        <v>146</v>
      </c>
      <c r="L397" s="46"/>
      <c r="M397" s="213" t="s">
        <v>19</v>
      </c>
      <c r="N397" s="214" t="s">
        <v>43</v>
      </c>
      <c r="O397" s="86"/>
      <c r="P397" s="215">
        <f>O397*H397</f>
        <v>0</v>
      </c>
      <c r="Q397" s="215">
        <v>0</v>
      </c>
      <c r="R397" s="215">
        <f>Q397*H397</f>
        <v>0</v>
      </c>
      <c r="S397" s="215">
        <v>0</v>
      </c>
      <c r="T397" s="216">
        <f>S397*H397</f>
        <v>0</v>
      </c>
      <c r="U397" s="40"/>
      <c r="V397" s="40"/>
      <c r="W397" s="40"/>
      <c r="X397" s="40"/>
      <c r="Y397" s="40"/>
      <c r="Z397" s="40"/>
      <c r="AA397" s="40"/>
      <c r="AB397" s="40"/>
      <c r="AC397" s="40"/>
      <c r="AD397" s="40"/>
      <c r="AE397" s="40"/>
      <c r="AR397" s="217" t="s">
        <v>183</v>
      </c>
      <c r="AT397" s="217" t="s">
        <v>142</v>
      </c>
      <c r="AU397" s="217" t="s">
        <v>82</v>
      </c>
      <c r="AY397" s="19" t="s">
        <v>139</v>
      </c>
      <c r="BE397" s="218">
        <f>IF(N397="základní",J397,0)</f>
        <v>0</v>
      </c>
      <c r="BF397" s="218">
        <f>IF(N397="snížená",J397,0)</f>
        <v>0</v>
      </c>
      <c r="BG397" s="218">
        <f>IF(N397="zákl. přenesená",J397,0)</f>
        <v>0</v>
      </c>
      <c r="BH397" s="218">
        <f>IF(N397="sníž. přenesená",J397,0)</f>
        <v>0</v>
      </c>
      <c r="BI397" s="218">
        <f>IF(N397="nulová",J397,0)</f>
        <v>0</v>
      </c>
      <c r="BJ397" s="19" t="s">
        <v>80</v>
      </c>
      <c r="BK397" s="218">
        <f>ROUND(I397*H397,2)</f>
        <v>0</v>
      </c>
      <c r="BL397" s="19" t="s">
        <v>183</v>
      </c>
      <c r="BM397" s="217" t="s">
        <v>566</v>
      </c>
    </row>
    <row r="398" s="2" customFormat="1">
      <c r="A398" s="40"/>
      <c r="B398" s="41"/>
      <c r="C398" s="42"/>
      <c r="D398" s="219" t="s">
        <v>148</v>
      </c>
      <c r="E398" s="42"/>
      <c r="F398" s="220" t="s">
        <v>565</v>
      </c>
      <c r="G398" s="42"/>
      <c r="H398" s="42"/>
      <c r="I398" s="221"/>
      <c r="J398" s="42"/>
      <c r="K398" s="42"/>
      <c r="L398" s="46"/>
      <c r="M398" s="222"/>
      <c r="N398" s="223"/>
      <c r="O398" s="86"/>
      <c r="P398" s="86"/>
      <c r="Q398" s="86"/>
      <c r="R398" s="86"/>
      <c r="S398" s="86"/>
      <c r="T398" s="87"/>
      <c r="U398" s="40"/>
      <c r="V398" s="40"/>
      <c r="W398" s="40"/>
      <c r="X398" s="40"/>
      <c r="Y398" s="40"/>
      <c r="Z398" s="40"/>
      <c r="AA398" s="40"/>
      <c r="AB398" s="40"/>
      <c r="AC398" s="40"/>
      <c r="AD398" s="40"/>
      <c r="AE398" s="40"/>
      <c r="AT398" s="19" t="s">
        <v>148</v>
      </c>
      <c r="AU398" s="19" t="s">
        <v>82</v>
      </c>
    </row>
    <row r="399" s="2" customFormat="1">
      <c r="A399" s="40"/>
      <c r="B399" s="41"/>
      <c r="C399" s="42"/>
      <c r="D399" s="219" t="s">
        <v>149</v>
      </c>
      <c r="E399" s="42"/>
      <c r="F399" s="224" t="s">
        <v>567</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9" t="s">
        <v>149</v>
      </c>
      <c r="AU399" s="19" t="s">
        <v>82</v>
      </c>
    </row>
    <row r="400" s="12" customFormat="1" ht="22.8" customHeight="1">
      <c r="A400" s="12"/>
      <c r="B400" s="190"/>
      <c r="C400" s="191"/>
      <c r="D400" s="192" t="s">
        <v>71</v>
      </c>
      <c r="E400" s="204" t="s">
        <v>568</v>
      </c>
      <c r="F400" s="204" t="s">
        <v>569</v>
      </c>
      <c r="G400" s="191"/>
      <c r="H400" s="191"/>
      <c r="I400" s="194"/>
      <c r="J400" s="205">
        <f>BK400</f>
        <v>0</v>
      </c>
      <c r="K400" s="191"/>
      <c r="L400" s="196"/>
      <c r="M400" s="197"/>
      <c r="N400" s="198"/>
      <c r="O400" s="198"/>
      <c r="P400" s="199">
        <f>SUM(P401:P429)</f>
        <v>0</v>
      </c>
      <c r="Q400" s="198"/>
      <c r="R400" s="199">
        <f>SUM(R401:R429)</f>
        <v>0</v>
      </c>
      <c r="S400" s="198"/>
      <c r="T400" s="200">
        <f>SUM(T401:T429)</f>
        <v>0</v>
      </c>
      <c r="U400" s="12"/>
      <c r="V400" s="12"/>
      <c r="W400" s="12"/>
      <c r="X400" s="12"/>
      <c r="Y400" s="12"/>
      <c r="Z400" s="12"/>
      <c r="AA400" s="12"/>
      <c r="AB400" s="12"/>
      <c r="AC400" s="12"/>
      <c r="AD400" s="12"/>
      <c r="AE400" s="12"/>
      <c r="AR400" s="201" t="s">
        <v>82</v>
      </c>
      <c r="AT400" s="202" t="s">
        <v>71</v>
      </c>
      <c r="AU400" s="202" t="s">
        <v>80</v>
      </c>
      <c r="AY400" s="201" t="s">
        <v>139</v>
      </c>
      <c r="BK400" s="203">
        <f>SUM(BK401:BK429)</f>
        <v>0</v>
      </c>
    </row>
    <row r="401" s="2" customFormat="1" ht="16.5" customHeight="1">
      <c r="A401" s="40"/>
      <c r="B401" s="41"/>
      <c r="C401" s="206" t="s">
        <v>371</v>
      </c>
      <c r="D401" s="206" t="s">
        <v>142</v>
      </c>
      <c r="E401" s="207" t="s">
        <v>570</v>
      </c>
      <c r="F401" s="208" t="s">
        <v>571</v>
      </c>
      <c r="G401" s="209" t="s">
        <v>153</v>
      </c>
      <c r="H401" s="210">
        <v>114.91</v>
      </c>
      <c r="I401" s="211"/>
      <c r="J401" s="212">
        <f>ROUND(I401*H401,2)</f>
        <v>0</v>
      </c>
      <c r="K401" s="208" t="s">
        <v>146</v>
      </c>
      <c r="L401" s="46"/>
      <c r="M401" s="213" t="s">
        <v>19</v>
      </c>
      <c r="N401" s="214" t="s">
        <v>43</v>
      </c>
      <c r="O401" s="86"/>
      <c r="P401" s="215">
        <f>O401*H401</f>
        <v>0</v>
      </c>
      <c r="Q401" s="215">
        <v>0</v>
      </c>
      <c r="R401" s="215">
        <f>Q401*H401</f>
        <v>0</v>
      </c>
      <c r="S401" s="215">
        <v>0</v>
      </c>
      <c r="T401" s="216">
        <f>S401*H401</f>
        <v>0</v>
      </c>
      <c r="U401" s="40"/>
      <c r="V401" s="40"/>
      <c r="W401" s="40"/>
      <c r="X401" s="40"/>
      <c r="Y401" s="40"/>
      <c r="Z401" s="40"/>
      <c r="AA401" s="40"/>
      <c r="AB401" s="40"/>
      <c r="AC401" s="40"/>
      <c r="AD401" s="40"/>
      <c r="AE401" s="40"/>
      <c r="AR401" s="217" t="s">
        <v>183</v>
      </c>
      <c r="AT401" s="217" t="s">
        <v>142</v>
      </c>
      <c r="AU401" s="217" t="s">
        <v>82</v>
      </c>
      <c r="AY401" s="19" t="s">
        <v>139</v>
      </c>
      <c r="BE401" s="218">
        <f>IF(N401="základní",J401,0)</f>
        <v>0</v>
      </c>
      <c r="BF401" s="218">
        <f>IF(N401="snížená",J401,0)</f>
        <v>0</v>
      </c>
      <c r="BG401" s="218">
        <f>IF(N401="zákl. přenesená",J401,0)</f>
        <v>0</v>
      </c>
      <c r="BH401" s="218">
        <f>IF(N401="sníž. přenesená",J401,0)</f>
        <v>0</v>
      </c>
      <c r="BI401" s="218">
        <f>IF(N401="nulová",J401,0)</f>
        <v>0</v>
      </c>
      <c r="BJ401" s="19" t="s">
        <v>80</v>
      </c>
      <c r="BK401" s="218">
        <f>ROUND(I401*H401,2)</f>
        <v>0</v>
      </c>
      <c r="BL401" s="19" t="s">
        <v>183</v>
      </c>
      <c r="BM401" s="217" t="s">
        <v>572</v>
      </c>
    </row>
    <row r="402" s="2" customFormat="1">
      <c r="A402" s="40"/>
      <c r="B402" s="41"/>
      <c r="C402" s="42"/>
      <c r="D402" s="219" t="s">
        <v>148</v>
      </c>
      <c r="E402" s="42"/>
      <c r="F402" s="220" t="s">
        <v>571</v>
      </c>
      <c r="G402" s="42"/>
      <c r="H402" s="42"/>
      <c r="I402" s="221"/>
      <c r="J402" s="42"/>
      <c r="K402" s="42"/>
      <c r="L402" s="46"/>
      <c r="M402" s="222"/>
      <c r="N402" s="223"/>
      <c r="O402" s="86"/>
      <c r="P402" s="86"/>
      <c r="Q402" s="86"/>
      <c r="R402" s="86"/>
      <c r="S402" s="86"/>
      <c r="T402" s="87"/>
      <c r="U402" s="40"/>
      <c r="V402" s="40"/>
      <c r="W402" s="40"/>
      <c r="X402" s="40"/>
      <c r="Y402" s="40"/>
      <c r="Z402" s="40"/>
      <c r="AA402" s="40"/>
      <c r="AB402" s="40"/>
      <c r="AC402" s="40"/>
      <c r="AD402" s="40"/>
      <c r="AE402" s="40"/>
      <c r="AT402" s="19" t="s">
        <v>148</v>
      </c>
      <c r="AU402" s="19" t="s">
        <v>82</v>
      </c>
    </row>
    <row r="403" s="2" customFormat="1">
      <c r="A403" s="40"/>
      <c r="B403" s="41"/>
      <c r="C403" s="42"/>
      <c r="D403" s="219" t="s">
        <v>149</v>
      </c>
      <c r="E403" s="42"/>
      <c r="F403" s="224" t="s">
        <v>573</v>
      </c>
      <c r="G403" s="42"/>
      <c r="H403" s="42"/>
      <c r="I403" s="221"/>
      <c r="J403" s="42"/>
      <c r="K403" s="42"/>
      <c r="L403" s="46"/>
      <c r="M403" s="222"/>
      <c r="N403" s="223"/>
      <c r="O403" s="86"/>
      <c r="P403" s="86"/>
      <c r="Q403" s="86"/>
      <c r="R403" s="86"/>
      <c r="S403" s="86"/>
      <c r="T403" s="87"/>
      <c r="U403" s="40"/>
      <c r="V403" s="40"/>
      <c r="W403" s="40"/>
      <c r="X403" s="40"/>
      <c r="Y403" s="40"/>
      <c r="Z403" s="40"/>
      <c r="AA403" s="40"/>
      <c r="AB403" s="40"/>
      <c r="AC403" s="40"/>
      <c r="AD403" s="40"/>
      <c r="AE403" s="40"/>
      <c r="AT403" s="19" t="s">
        <v>149</v>
      </c>
      <c r="AU403" s="19" t="s">
        <v>82</v>
      </c>
    </row>
    <row r="404" s="2" customFormat="1" ht="16.5" customHeight="1">
      <c r="A404" s="40"/>
      <c r="B404" s="41"/>
      <c r="C404" s="206" t="s">
        <v>574</v>
      </c>
      <c r="D404" s="206" t="s">
        <v>142</v>
      </c>
      <c r="E404" s="207" t="s">
        <v>575</v>
      </c>
      <c r="F404" s="208" t="s">
        <v>576</v>
      </c>
      <c r="G404" s="209" t="s">
        <v>153</v>
      </c>
      <c r="H404" s="210">
        <v>11.44</v>
      </c>
      <c r="I404" s="211"/>
      <c r="J404" s="212">
        <f>ROUND(I404*H404,2)</f>
        <v>0</v>
      </c>
      <c r="K404" s="208" t="s">
        <v>146</v>
      </c>
      <c r="L404" s="46"/>
      <c r="M404" s="213" t="s">
        <v>19</v>
      </c>
      <c r="N404" s="214" t="s">
        <v>43</v>
      </c>
      <c r="O404" s="86"/>
      <c r="P404" s="215">
        <f>O404*H404</f>
        <v>0</v>
      </c>
      <c r="Q404" s="215">
        <v>0</v>
      </c>
      <c r="R404" s="215">
        <f>Q404*H404</f>
        <v>0</v>
      </c>
      <c r="S404" s="215">
        <v>0</v>
      </c>
      <c r="T404" s="216">
        <f>S404*H404</f>
        <v>0</v>
      </c>
      <c r="U404" s="40"/>
      <c r="V404" s="40"/>
      <c r="W404" s="40"/>
      <c r="X404" s="40"/>
      <c r="Y404" s="40"/>
      <c r="Z404" s="40"/>
      <c r="AA404" s="40"/>
      <c r="AB404" s="40"/>
      <c r="AC404" s="40"/>
      <c r="AD404" s="40"/>
      <c r="AE404" s="40"/>
      <c r="AR404" s="217" t="s">
        <v>183</v>
      </c>
      <c r="AT404" s="217" t="s">
        <v>142</v>
      </c>
      <c r="AU404" s="217" t="s">
        <v>82</v>
      </c>
      <c r="AY404" s="19" t="s">
        <v>139</v>
      </c>
      <c r="BE404" s="218">
        <f>IF(N404="základní",J404,0)</f>
        <v>0</v>
      </c>
      <c r="BF404" s="218">
        <f>IF(N404="snížená",J404,0)</f>
        <v>0</v>
      </c>
      <c r="BG404" s="218">
        <f>IF(N404="zákl. přenesená",J404,0)</f>
        <v>0</v>
      </c>
      <c r="BH404" s="218">
        <f>IF(N404="sníž. přenesená",J404,0)</f>
        <v>0</v>
      </c>
      <c r="BI404" s="218">
        <f>IF(N404="nulová",J404,0)</f>
        <v>0</v>
      </c>
      <c r="BJ404" s="19" t="s">
        <v>80</v>
      </c>
      <c r="BK404" s="218">
        <f>ROUND(I404*H404,2)</f>
        <v>0</v>
      </c>
      <c r="BL404" s="19" t="s">
        <v>183</v>
      </c>
      <c r="BM404" s="217" t="s">
        <v>577</v>
      </c>
    </row>
    <row r="405" s="2" customFormat="1">
      <c r="A405" s="40"/>
      <c r="B405" s="41"/>
      <c r="C405" s="42"/>
      <c r="D405" s="219" t="s">
        <v>148</v>
      </c>
      <c r="E405" s="42"/>
      <c r="F405" s="220" t="s">
        <v>576</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9" t="s">
        <v>148</v>
      </c>
      <c r="AU405" s="19" t="s">
        <v>82</v>
      </c>
    </row>
    <row r="406" s="2" customFormat="1" ht="16.5" customHeight="1">
      <c r="A406" s="40"/>
      <c r="B406" s="41"/>
      <c r="C406" s="206" t="s">
        <v>375</v>
      </c>
      <c r="D406" s="206" t="s">
        <v>142</v>
      </c>
      <c r="E406" s="207" t="s">
        <v>578</v>
      </c>
      <c r="F406" s="208" t="s">
        <v>579</v>
      </c>
      <c r="G406" s="209" t="s">
        <v>153</v>
      </c>
      <c r="H406" s="210">
        <v>114.91</v>
      </c>
      <c r="I406" s="211"/>
      <c r="J406" s="212">
        <f>ROUND(I406*H406,2)</f>
        <v>0</v>
      </c>
      <c r="K406" s="208" t="s">
        <v>146</v>
      </c>
      <c r="L406" s="46"/>
      <c r="M406" s="213" t="s">
        <v>19</v>
      </c>
      <c r="N406" s="214" t="s">
        <v>43</v>
      </c>
      <c r="O406" s="86"/>
      <c r="P406" s="215">
        <f>O406*H406</f>
        <v>0</v>
      </c>
      <c r="Q406" s="215">
        <v>0</v>
      </c>
      <c r="R406" s="215">
        <f>Q406*H406</f>
        <v>0</v>
      </c>
      <c r="S406" s="215">
        <v>0</v>
      </c>
      <c r="T406" s="216">
        <f>S406*H406</f>
        <v>0</v>
      </c>
      <c r="U406" s="40"/>
      <c r="V406" s="40"/>
      <c r="W406" s="40"/>
      <c r="X406" s="40"/>
      <c r="Y406" s="40"/>
      <c r="Z406" s="40"/>
      <c r="AA406" s="40"/>
      <c r="AB406" s="40"/>
      <c r="AC406" s="40"/>
      <c r="AD406" s="40"/>
      <c r="AE406" s="40"/>
      <c r="AR406" s="217" t="s">
        <v>183</v>
      </c>
      <c r="AT406" s="217" t="s">
        <v>142</v>
      </c>
      <c r="AU406" s="217" t="s">
        <v>82</v>
      </c>
      <c r="AY406" s="19" t="s">
        <v>139</v>
      </c>
      <c r="BE406" s="218">
        <f>IF(N406="základní",J406,0)</f>
        <v>0</v>
      </c>
      <c r="BF406" s="218">
        <f>IF(N406="snížená",J406,0)</f>
        <v>0</v>
      </c>
      <c r="BG406" s="218">
        <f>IF(N406="zákl. přenesená",J406,0)</f>
        <v>0</v>
      </c>
      <c r="BH406" s="218">
        <f>IF(N406="sníž. přenesená",J406,0)</f>
        <v>0</v>
      </c>
      <c r="BI406" s="218">
        <f>IF(N406="nulová",J406,0)</f>
        <v>0</v>
      </c>
      <c r="BJ406" s="19" t="s">
        <v>80</v>
      </c>
      <c r="BK406" s="218">
        <f>ROUND(I406*H406,2)</f>
        <v>0</v>
      </c>
      <c r="BL406" s="19" t="s">
        <v>183</v>
      </c>
      <c r="BM406" s="217" t="s">
        <v>580</v>
      </c>
    </row>
    <row r="407" s="2" customFormat="1">
      <c r="A407" s="40"/>
      <c r="B407" s="41"/>
      <c r="C407" s="42"/>
      <c r="D407" s="219" t="s">
        <v>148</v>
      </c>
      <c r="E407" s="42"/>
      <c r="F407" s="220" t="s">
        <v>579</v>
      </c>
      <c r="G407" s="42"/>
      <c r="H407" s="42"/>
      <c r="I407" s="221"/>
      <c r="J407" s="42"/>
      <c r="K407" s="42"/>
      <c r="L407" s="46"/>
      <c r="M407" s="222"/>
      <c r="N407" s="223"/>
      <c r="O407" s="86"/>
      <c r="P407" s="86"/>
      <c r="Q407" s="86"/>
      <c r="R407" s="86"/>
      <c r="S407" s="86"/>
      <c r="T407" s="87"/>
      <c r="U407" s="40"/>
      <c r="V407" s="40"/>
      <c r="W407" s="40"/>
      <c r="X407" s="40"/>
      <c r="Y407" s="40"/>
      <c r="Z407" s="40"/>
      <c r="AA407" s="40"/>
      <c r="AB407" s="40"/>
      <c r="AC407" s="40"/>
      <c r="AD407" s="40"/>
      <c r="AE407" s="40"/>
      <c r="AT407" s="19" t="s">
        <v>148</v>
      </c>
      <c r="AU407" s="19" t="s">
        <v>82</v>
      </c>
    </row>
    <row r="408" s="2" customFormat="1">
      <c r="A408" s="40"/>
      <c r="B408" s="41"/>
      <c r="C408" s="42"/>
      <c r="D408" s="219" t="s">
        <v>149</v>
      </c>
      <c r="E408" s="42"/>
      <c r="F408" s="224" t="s">
        <v>573</v>
      </c>
      <c r="G408" s="42"/>
      <c r="H408" s="42"/>
      <c r="I408" s="221"/>
      <c r="J408" s="42"/>
      <c r="K408" s="42"/>
      <c r="L408" s="46"/>
      <c r="M408" s="222"/>
      <c r="N408" s="223"/>
      <c r="O408" s="86"/>
      <c r="P408" s="86"/>
      <c r="Q408" s="86"/>
      <c r="R408" s="86"/>
      <c r="S408" s="86"/>
      <c r="T408" s="87"/>
      <c r="U408" s="40"/>
      <c r="V408" s="40"/>
      <c r="W408" s="40"/>
      <c r="X408" s="40"/>
      <c r="Y408" s="40"/>
      <c r="Z408" s="40"/>
      <c r="AA408" s="40"/>
      <c r="AB408" s="40"/>
      <c r="AC408" s="40"/>
      <c r="AD408" s="40"/>
      <c r="AE408" s="40"/>
      <c r="AT408" s="19" t="s">
        <v>149</v>
      </c>
      <c r="AU408" s="19" t="s">
        <v>82</v>
      </c>
    </row>
    <row r="409" s="2" customFormat="1" ht="16.5" customHeight="1">
      <c r="A409" s="40"/>
      <c r="B409" s="41"/>
      <c r="C409" s="206" t="s">
        <v>581</v>
      </c>
      <c r="D409" s="206" t="s">
        <v>142</v>
      </c>
      <c r="E409" s="207" t="s">
        <v>582</v>
      </c>
      <c r="F409" s="208" t="s">
        <v>583</v>
      </c>
      <c r="G409" s="209" t="s">
        <v>153</v>
      </c>
      <c r="H409" s="210">
        <v>114.91</v>
      </c>
      <c r="I409" s="211"/>
      <c r="J409" s="212">
        <f>ROUND(I409*H409,2)</f>
        <v>0</v>
      </c>
      <c r="K409" s="208" t="s">
        <v>146</v>
      </c>
      <c r="L409" s="46"/>
      <c r="M409" s="213" t="s">
        <v>19</v>
      </c>
      <c r="N409" s="214" t="s">
        <v>43</v>
      </c>
      <c r="O409" s="86"/>
      <c r="P409" s="215">
        <f>O409*H409</f>
        <v>0</v>
      </c>
      <c r="Q409" s="215">
        <v>0</v>
      </c>
      <c r="R409" s="215">
        <f>Q409*H409</f>
        <v>0</v>
      </c>
      <c r="S409" s="215">
        <v>0</v>
      </c>
      <c r="T409" s="216">
        <f>S409*H409</f>
        <v>0</v>
      </c>
      <c r="U409" s="40"/>
      <c r="V409" s="40"/>
      <c r="W409" s="40"/>
      <c r="X409" s="40"/>
      <c r="Y409" s="40"/>
      <c r="Z409" s="40"/>
      <c r="AA409" s="40"/>
      <c r="AB409" s="40"/>
      <c r="AC409" s="40"/>
      <c r="AD409" s="40"/>
      <c r="AE409" s="40"/>
      <c r="AR409" s="217" t="s">
        <v>183</v>
      </c>
      <c r="AT409" s="217" t="s">
        <v>142</v>
      </c>
      <c r="AU409" s="217" t="s">
        <v>82</v>
      </c>
      <c r="AY409" s="19" t="s">
        <v>139</v>
      </c>
      <c r="BE409" s="218">
        <f>IF(N409="základní",J409,0)</f>
        <v>0</v>
      </c>
      <c r="BF409" s="218">
        <f>IF(N409="snížená",J409,0)</f>
        <v>0</v>
      </c>
      <c r="BG409" s="218">
        <f>IF(N409="zákl. přenesená",J409,0)</f>
        <v>0</v>
      </c>
      <c r="BH409" s="218">
        <f>IF(N409="sníž. přenesená",J409,0)</f>
        <v>0</v>
      </c>
      <c r="BI409" s="218">
        <f>IF(N409="nulová",J409,0)</f>
        <v>0</v>
      </c>
      <c r="BJ409" s="19" t="s">
        <v>80</v>
      </c>
      <c r="BK409" s="218">
        <f>ROUND(I409*H409,2)</f>
        <v>0</v>
      </c>
      <c r="BL409" s="19" t="s">
        <v>183</v>
      </c>
      <c r="BM409" s="217" t="s">
        <v>584</v>
      </c>
    </row>
    <row r="410" s="2" customFormat="1">
      <c r="A410" s="40"/>
      <c r="B410" s="41"/>
      <c r="C410" s="42"/>
      <c r="D410" s="219" t="s">
        <v>148</v>
      </c>
      <c r="E410" s="42"/>
      <c r="F410" s="220" t="s">
        <v>583</v>
      </c>
      <c r="G410" s="42"/>
      <c r="H410" s="42"/>
      <c r="I410" s="221"/>
      <c r="J410" s="42"/>
      <c r="K410" s="42"/>
      <c r="L410" s="46"/>
      <c r="M410" s="222"/>
      <c r="N410" s="223"/>
      <c r="O410" s="86"/>
      <c r="P410" s="86"/>
      <c r="Q410" s="86"/>
      <c r="R410" s="86"/>
      <c r="S410" s="86"/>
      <c r="T410" s="87"/>
      <c r="U410" s="40"/>
      <c r="V410" s="40"/>
      <c r="W410" s="40"/>
      <c r="X410" s="40"/>
      <c r="Y410" s="40"/>
      <c r="Z410" s="40"/>
      <c r="AA410" s="40"/>
      <c r="AB410" s="40"/>
      <c r="AC410" s="40"/>
      <c r="AD410" s="40"/>
      <c r="AE410" s="40"/>
      <c r="AT410" s="19" t="s">
        <v>148</v>
      </c>
      <c r="AU410" s="19" t="s">
        <v>82</v>
      </c>
    </row>
    <row r="411" s="2" customFormat="1">
      <c r="A411" s="40"/>
      <c r="B411" s="41"/>
      <c r="C411" s="42"/>
      <c r="D411" s="219" t="s">
        <v>149</v>
      </c>
      <c r="E411" s="42"/>
      <c r="F411" s="224" t="s">
        <v>573</v>
      </c>
      <c r="G411" s="42"/>
      <c r="H411" s="42"/>
      <c r="I411" s="221"/>
      <c r="J411" s="42"/>
      <c r="K411" s="42"/>
      <c r="L411" s="46"/>
      <c r="M411" s="222"/>
      <c r="N411" s="223"/>
      <c r="O411" s="86"/>
      <c r="P411" s="86"/>
      <c r="Q411" s="86"/>
      <c r="R411" s="86"/>
      <c r="S411" s="86"/>
      <c r="T411" s="87"/>
      <c r="U411" s="40"/>
      <c r="V411" s="40"/>
      <c r="W411" s="40"/>
      <c r="X411" s="40"/>
      <c r="Y411" s="40"/>
      <c r="Z411" s="40"/>
      <c r="AA411" s="40"/>
      <c r="AB411" s="40"/>
      <c r="AC411" s="40"/>
      <c r="AD411" s="40"/>
      <c r="AE411" s="40"/>
      <c r="AT411" s="19" t="s">
        <v>149</v>
      </c>
      <c r="AU411" s="19" t="s">
        <v>82</v>
      </c>
    </row>
    <row r="412" s="2" customFormat="1" ht="21.75" customHeight="1">
      <c r="A412" s="40"/>
      <c r="B412" s="41"/>
      <c r="C412" s="206" t="s">
        <v>379</v>
      </c>
      <c r="D412" s="206" t="s">
        <v>142</v>
      </c>
      <c r="E412" s="207" t="s">
        <v>585</v>
      </c>
      <c r="F412" s="208" t="s">
        <v>586</v>
      </c>
      <c r="G412" s="209" t="s">
        <v>153</v>
      </c>
      <c r="H412" s="210">
        <v>114.91</v>
      </c>
      <c r="I412" s="211"/>
      <c r="J412" s="212">
        <f>ROUND(I412*H412,2)</f>
        <v>0</v>
      </c>
      <c r="K412" s="208" t="s">
        <v>146</v>
      </c>
      <c r="L412" s="46"/>
      <c r="M412" s="213" t="s">
        <v>19</v>
      </c>
      <c r="N412" s="214" t="s">
        <v>43</v>
      </c>
      <c r="O412" s="86"/>
      <c r="P412" s="215">
        <f>O412*H412</f>
        <v>0</v>
      </c>
      <c r="Q412" s="215">
        <v>0</v>
      </c>
      <c r="R412" s="215">
        <f>Q412*H412</f>
        <v>0</v>
      </c>
      <c r="S412" s="215">
        <v>0</v>
      </c>
      <c r="T412" s="216">
        <f>S412*H412</f>
        <v>0</v>
      </c>
      <c r="U412" s="40"/>
      <c r="V412" s="40"/>
      <c r="W412" s="40"/>
      <c r="X412" s="40"/>
      <c r="Y412" s="40"/>
      <c r="Z412" s="40"/>
      <c r="AA412" s="40"/>
      <c r="AB412" s="40"/>
      <c r="AC412" s="40"/>
      <c r="AD412" s="40"/>
      <c r="AE412" s="40"/>
      <c r="AR412" s="217" t="s">
        <v>183</v>
      </c>
      <c r="AT412" s="217" t="s">
        <v>142</v>
      </c>
      <c r="AU412" s="217" t="s">
        <v>82</v>
      </c>
      <c r="AY412" s="19" t="s">
        <v>139</v>
      </c>
      <c r="BE412" s="218">
        <f>IF(N412="základní",J412,0)</f>
        <v>0</v>
      </c>
      <c r="BF412" s="218">
        <f>IF(N412="snížená",J412,0)</f>
        <v>0</v>
      </c>
      <c r="BG412" s="218">
        <f>IF(N412="zákl. přenesená",J412,0)</f>
        <v>0</v>
      </c>
      <c r="BH412" s="218">
        <f>IF(N412="sníž. přenesená",J412,0)</f>
        <v>0</v>
      </c>
      <c r="BI412" s="218">
        <f>IF(N412="nulová",J412,0)</f>
        <v>0</v>
      </c>
      <c r="BJ412" s="19" t="s">
        <v>80</v>
      </c>
      <c r="BK412" s="218">
        <f>ROUND(I412*H412,2)</f>
        <v>0</v>
      </c>
      <c r="BL412" s="19" t="s">
        <v>183</v>
      </c>
      <c r="BM412" s="217" t="s">
        <v>587</v>
      </c>
    </row>
    <row r="413" s="2" customFormat="1">
      <c r="A413" s="40"/>
      <c r="B413" s="41"/>
      <c r="C413" s="42"/>
      <c r="D413" s="219" t="s">
        <v>148</v>
      </c>
      <c r="E413" s="42"/>
      <c r="F413" s="220" t="s">
        <v>586</v>
      </c>
      <c r="G413" s="42"/>
      <c r="H413" s="42"/>
      <c r="I413" s="221"/>
      <c r="J413" s="42"/>
      <c r="K413" s="42"/>
      <c r="L413" s="46"/>
      <c r="M413" s="222"/>
      <c r="N413" s="223"/>
      <c r="O413" s="86"/>
      <c r="P413" s="86"/>
      <c r="Q413" s="86"/>
      <c r="R413" s="86"/>
      <c r="S413" s="86"/>
      <c r="T413" s="87"/>
      <c r="U413" s="40"/>
      <c r="V413" s="40"/>
      <c r="W413" s="40"/>
      <c r="X413" s="40"/>
      <c r="Y413" s="40"/>
      <c r="Z413" s="40"/>
      <c r="AA413" s="40"/>
      <c r="AB413" s="40"/>
      <c r="AC413" s="40"/>
      <c r="AD413" s="40"/>
      <c r="AE413" s="40"/>
      <c r="AT413" s="19" t="s">
        <v>148</v>
      </c>
      <c r="AU413" s="19" t="s">
        <v>82</v>
      </c>
    </row>
    <row r="414" s="2" customFormat="1">
      <c r="A414" s="40"/>
      <c r="B414" s="41"/>
      <c r="C414" s="42"/>
      <c r="D414" s="219" t="s">
        <v>149</v>
      </c>
      <c r="E414" s="42"/>
      <c r="F414" s="224" t="s">
        <v>573</v>
      </c>
      <c r="G414" s="42"/>
      <c r="H414" s="42"/>
      <c r="I414" s="221"/>
      <c r="J414" s="42"/>
      <c r="K414" s="42"/>
      <c r="L414" s="46"/>
      <c r="M414" s="222"/>
      <c r="N414" s="223"/>
      <c r="O414" s="86"/>
      <c r="P414" s="86"/>
      <c r="Q414" s="86"/>
      <c r="R414" s="86"/>
      <c r="S414" s="86"/>
      <c r="T414" s="87"/>
      <c r="U414" s="40"/>
      <c r="V414" s="40"/>
      <c r="W414" s="40"/>
      <c r="X414" s="40"/>
      <c r="Y414" s="40"/>
      <c r="Z414" s="40"/>
      <c r="AA414" s="40"/>
      <c r="AB414" s="40"/>
      <c r="AC414" s="40"/>
      <c r="AD414" s="40"/>
      <c r="AE414" s="40"/>
      <c r="AT414" s="19" t="s">
        <v>149</v>
      </c>
      <c r="AU414" s="19" t="s">
        <v>82</v>
      </c>
    </row>
    <row r="415" s="2" customFormat="1" ht="16.5" customHeight="1">
      <c r="A415" s="40"/>
      <c r="B415" s="41"/>
      <c r="C415" s="206" t="s">
        <v>588</v>
      </c>
      <c r="D415" s="206" t="s">
        <v>142</v>
      </c>
      <c r="E415" s="207" t="s">
        <v>589</v>
      </c>
      <c r="F415" s="208" t="s">
        <v>590</v>
      </c>
      <c r="G415" s="209" t="s">
        <v>318</v>
      </c>
      <c r="H415" s="210">
        <v>6.9290000000000003</v>
      </c>
      <c r="I415" s="211"/>
      <c r="J415" s="212">
        <f>ROUND(I415*H415,2)</f>
        <v>0</v>
      </c>
      <c r="K415" s="208" t="s">
        <v>146</v>
      </c>
      <c r="L415" s="46"/>
      <c r="M415" s="213" t="s">
        <v>19</v>
      </c>
      <c r="N415" s="214" t="s">
        <v>43</v>
      </c>
      <c r="O415" s="86"/>
      <c r="P415" s="215">
        <f>O415*H415</f>
        <v>0</v>
      </c>
      <c r="Q415" s="215">
        <v>0</v>
      </c>
      <c r="R415" s="215">
        <f>Q415*H415</f>
        <v>0</v>
      </c>
      <c r="S415" s="215">
        <v>0</v>
      </c>
      <c r="T415" s="216">
        <f>S415*H415</f>
        <v>0</v>
      </c>
      <c r="U415" s="40"/>
      <c r="V415" s="40"/>
      <c r="W415" s="40"/>
      <c r="X415" s="40"/>
      <c r="Y415" s="40"/>
      <c r="Z415" s="40"/>
      <c r="AA415" s="40"/>
      <c r="AB415" s="40"/>
      <c r="AC415" s="40"/>
      <c r="AD415" s="40"/>
      <c r="AE415" s="40"/>
      <c r="AR415" s="217" t="s">
        <v>183</v>
      </c>
      <c r="AT415" s="217" t="s">
        <v>142</v>
      </c>
      <c r="AU415" s="217" t="s">
        <v>82</v>
      </c>
      <c r="AY415" s="19" t="s">
        <v>139</v>
      </c>
      <c r="BE415" s="218">
        <f>IF(N415="základní",J415,0)</f>
        <v>0</v>
      </c>
      <c r="BF415" s="218">
        <f>IF(N415="snížená",J415,0)</f>
        <v>0</v>
      </c>
      <c r="BG415" s="218">
        <f>IF(N415="zákl. přenesená",J415,0)</f>
        <v>0</v>
      </c>
      <c r="BH415" s="218">
        <f>IF(N415="sníž. přenesená",J415,0)</f>
        <v>0</v>
      </c>
      <c r="BI415" s="218">
        <f>IF(N415="nulová",J415,0)</f>
        <v>0</v>
      </c>
      <c r="BJ415" s="19" t="s">
        <v>80</v>
      </c>
      <c r="BK415" s="218">
        <f>ROUND(I415*H415,2)</f>
        <v>0</v>
      </c>
      <c r="BL415" s="19" t="s">
        <v>183</v>
      </c>
      <c r="BM415" s="217" t="s">
        <v>591</v>
      </c>
    </row>
    <row r="416" s="2" customFormat="1">
      <c r="A416" s="40"/>
      <c r="B416" s="41"/>
      <c r="C416" s="42"/>
      <c r="D416" s="219" t="s">
        <v>148</v>
      </c>
      <c r="E416" s="42"/>
      <c r="F416" s="220" t="s">
        <v>590</v>
      </c>
      <c r="G416" s="42"/>
      <c r="H416" s="42"/>
      <c r="I416" s="221"/>
      <c r="J416" s="42"/>
      <c r="K416" s="42"/>
      <c r="L416" s="46"/>
      <c r="M416" s="222"/>
      <c r="N416" s="223"/>
      <c r="O416" s="86"/>
      <c r="P416" s="86"/>
      <c r="Q416" s="86"/>
      <c r="R416" s="86"/>
      <c r="S416" s="86"/>
      <c r="T416" s="87"/>
      <c r="U416" s="40"/>
      <c r="V416" s="40"/>
      <c r="W416" s="40"/>
      <c r="X416" s="40"/>
      <c r="Y416" s="40"/>
      <c r="Z416" s="40"/>
      <c r="AA416" s="40"/>
      <c r="AB416" s="40"/>
      <c r="AC416" s="40"/>
      <c r="AD416" s="40"/>
      <c r="AE416" s="40"/>
      <c r="AT416" s="19" t="s">
        <v>148</v>
      </c>
      <c r="AU416" s="19" t="s">
        <v>82</v>
      </c>
    </row>
    <row r="417" s="13" customFormat="1">
      <c r="A417" s="13"/>
      <c r="B417" s="225"/>
      <c r="C417" s="226"/>
      <c r="D417" s="219" t="s">
        <v>154</v>
      </c>
      <c r="E417" s="227" t="s">
        <v>19</v>
      </c>
      <c r="F417" s="228" t="s">
        <v>592</v>
      </c>
      <c r="G417" s="226"/>
      <c r="H417" s="229">
        <v>6.9290000000000003</v>
      </c>
      <c r="I417" s="230"/>
      <c r="J417" s="226"/>
      <c r="K417" s="226"/>
      <c r="L417" s="231"/>
      <c r="M417" s="232"/>
      <c r="N417" s="233"/>
      <c r="O417" s="233"/>
      <c r="P417" s="233"/>
      <c r="Q417" s="233"/>
      <c r="R417" s="233"/>
      <c r="S417" s="233"/>
      <c r="T417" s="234"/>
      <c r="U417" s="13"/>
      <c r="V417" s="13"/>
      <c r="W417" s="13"/>
      <c r="X417" s="13"/>
      <c r="Y417" s="13"/>
      <c r="Z417" s="13"/>
      <c r="AA417" s="13"/>
      <c r="AB417" s="13"/>
      <c r="AC417" s="13"/>
      <c r="AD417" s="13"/>
      <c r="AE417" s="13"/>
      <c r="AT417" s="235" t="s">
        <v>154</v>
      </c>
      <c r="AU417" s="235" t="s">
        <v>82</v>
      </c>
      <c r="AV417" s="13" t="s">
        <v>82</v>
      </c>
      <c r="AW417" s="13" t="s">
        <v>31</v>
      </c>
      <c r="AX417" s="13" t="s">
        <v>72</v>
      </c>
      <c r="AY417" s="235" t="s">
        <v>139</v>
      </c>
    </row>
    <row r="418" s="14" customFormat="1">
      <c r="A418" s="14"/>
      <c r="B418" s="236"/>
      <c r="C418" s="237"/>
      <c r="D418" s="219" t="s">
        <v>154</v>
      </c>
      <c r="E418" s="238" t="s">
        <v>19</v>
      </c>
      <c r="F418" s="239" t="s">
        <v>156</v>
      </c>
      <c r="G418" s="237"/>
      <c r="H418" s="240">
        <v>6.9290000000000003</v>
      </c>
      <c r="I418" s="241"/>
      <c r="J418" s="237"/>
      <c r="K418" s="237"/>
      <c r="L418" s="242"/>
      <c r="M418" s="243"/>
      <c r="N418" s="244"/>
      <c r="O418" s="244"/>
      <c r="P418" s="244"/>
      <c r="Q418" s="244"/>
      <c r="R418" s="244"/>
      <c r="S418" s="244"/>
      <c r="T418" s="245"/>
      <c r="U418" s="14"/>
      <c r="V418" s="14"/>
      <c r="W418" s="14"/>
      <c r="X418" s="14"/>
      <c r="Y418" s="14"/>
      <c r="Z418" s="14"/>
      <c r="AA418" s="14"/>
      <c r="AB418" s="14"/>
      <c r="AC418" s="14"/>
      <c r="AD418" s="14"/>
      <c r="AE418" s="14"/>
      <c r="AT418" s="246" t="s">
        <v>154</v>
      </c>
      <c r="AU418" s="246" t="s">
        <v>82</v>
      </c>
      <c r="AV418" s="14" t="s">
        <v>147</v>
      </c>
      <c r="AW418" s="14" t="s">
        <v>31</v>
      </c>
      <c r="AX418" s="14" t="s">
        <v>80</v>
      </c>
      <c r="AY418" s="246" t="s">
        <v>139</v>
      </c>
    </row>
    <row r="419" s="2" customFormat="1" ht="16.5" customHeight="1">
      <c r="A419" s="40"/>
      <c r="B419" s="41"/>
      <c r="C419" s="206" t="s">
        <v>382</v>
      </c>
      <c r="D419" s="206" t="s">
        <v>142</v>
      </c>
      <c r="E419" s="207" t="s">
        <v>593</v>
      </c>
      <c r="F419" s="208" t="s">
        <v>594</v>
      </c>
      <c r="G419" s="209" t="s">
        <v>318</v>
      </c>
      <c r="H419" s="210">
        <v>6.0999999999999996</v>
      </c>
      <c r="I419" s="211"/>
      <c r="J419" s="212">
        <f>ROUND(I419*H419,2)</f>
        <v>0</v>
      </c>
      <c r="K419" s="208" t="s">
        <v>146</v>
      </c>
      <c r="L419" s="46"/>
      <c r="M419" s="213" t="s">
        <v>19</v>
      </c>
      <c r="N419" s="214" t="s">
        <v>43</v>
      </c>
      <c r="O419" s="86"/>
      <c r="P419" s="215">
        <f>O419*H419</f>
        <v>0</v>
      </c>
      <c r="Q419" s="215">
        <v>0</v>
      </c>
      <c r="R419" s="215">
        <f>Q419*H419</f>
        <v>0</v>
      </c>
      <c r="S419" s="215">
        <v>0</v>
      </c>
      <c r="T419" s="216">
        <f>S419*H419</f>
        <v>0</v>
      </c>
      <c r="U419" s="40"/>
      <c r="V419" s="40"/>
      <c r="W419" s="40"/>
      <c r="X419" s="40"/>
      <c r="Y419" s="40"/>
      <c r="Z419" s="40"/>
      <c r="AA419" s="40"/>
      <c r="AB419" s="40"/>
      <c r="AC419" s="40"/>
      <c r="AD419" s="40"/>
      <c r="AE419" s="40"/>
      <c r="AR419" s="217" t="s">
        <v>183</v>
      </c>
      <c r="AT419" s="217" t="s">
        <v>142</v>
      </c>
      <c r="AU419" s="217" t="s">
        <v>82</v>
      </c>
      <c r="AY419" s="19" t="s">
        <v>139</v>
      </c>
      <c r="BE419" s="218">
        <f>IF(N419="základní",J419,0)</f>
        <v>0</v>
      </c>
      <c r="BF419" s="218">
        <f>IF(N419="snížená",J419,0)</f>
        <v>0</v>
      </c>
      <c r="BG419" s="218">
        <f>IF(N419="zákl. přenesená",J419,0)</f>
        <v>0</v>
      </c>
      <c r="BH419" s="218">
        <f>IF(N419="sníž. přenesená",J419,0)</f>
        <v>0</v>
      </c>
      <c r="BI419" s="218">
        <f>IF(N419="nulová",J419,0)</f>
        <v>0</v>
      </c>
      <c r="BJ419" s="19" t="s">
        <v>80</v>
      </c>
      <c r="BK419" s="218">
        <f>ROUND(I419*H419,2)</f>
        <v>0</v>
      </c>
      <c r="BL419" s="19" t="s">
        <v>183</v>
      </c>
      <c r="BM419" s="217" t="s">
        <v>595</v>
      </c>
    </row>
    <row r="420" s="2" customFormat="1">
      <c r="A420" s="40"/>
      <c r="B420" s="41"/>
      <c r="C420" s="42"/>
      <c r="D420" s="219" t="s">
        <v>148</v>
      </c>
      <c r="E420" s="42"/>
      <c r="F420" s="220" t="s">
        <v>594</v>
      </c>
      <c r="G420" s="42"/>
      <c r="H420" s="42"/>
      <c r="I420" s="221"/>
      <c r="J420" s="42"/>
      <c r="K420" s="42"/>
      <c r="L420" s="46"/>
      <c r="M420" s="222"/>
      <c r="N420" s="223"/>
      <c r="O420" s="86"/>
      <c r="P420" s="86"/>
      <c r="Q420" s="86"/>
      <c r="R420" s="86"/>
      <c r="S420" s="86"/>
      <c r="T420" s="87"/>
      <c r="U420" s="40"/>
      <c r="V420" s="40"/>
      <c r="W420" s="40"/>
      <c r="X420" s="40"/>
      <c r="Y420" s="40"/>
      <c r="Z420" s="40"/>
      <c r="AA420" s="40"/>
      <c r="AB420" s="40"/>
      <c r="AC420" s="40"/>
      <c r="AD420" s="40"/>
      <c r="AE420" s="40"/>
      <c r="AT420" s="19" t="s">
        <v>148</v>
      </c>
      <c r="AU420" s="19" t="s">
        <v>82</v>
      </c>
    </row>
    <row r="421" s="13" customFormat="1">
      <c r="A421" s="13"/>
      <c r="B421" s="225"/>
      <c r="C421" s="226"/>
      <c r="D421" s="219" t="s">
        <v>154</v>
      </c>
      <c r="E421" s="227" t="s">
        <v>19</v>
      </c>
      <c r="F421" s="228" t="s">
        <v>596</v>
      </c>
      <c r="G421" s="226"/>
      <c r="H421" s="229">
        <v>6.0999999999999996</v>
      </c>
      <c r="I421" s="230"/>
      <c r="J421" s="226"/>
      <c r="K421" s="226"/>
      <c r="L421" s="231"/>
      <c r="M421" s="232"/>
      <c r="N421" s="233"/>
      <c r="O421" s="233"/>
      <c r="P421" s="233"/>
      <c r="Q421" s="233"/>
      <c r="R421" s="233"/>
      <c r="S421" s="233"/>
      <c r="T421" s="234"/>
      <c r="U421" s="13"/>
      <c r="V421" s="13"/>
      <c r="W421" s="13"/>
      <c r="X421" s="13"/>
      <c r="Y421" s="13"/>
      <c r="Z421" s="13"/>
      <c r="AA421" s="13"/>
      <c r="AB421" s="13"/>
      <c r="AC421" s="13"/>
      <c r="AD421" s="13"/>
      <c r="AE421" s="13"/>
      <c r="AT421" s="235" t="s">
        <v>154</v>
      </c>
      <c r="AU421" s="235" t="s">
        <v>82</v>
      </c>
      <c r="AV421" s="13" t="s">
        <v>82</v>
      </c>
      <c r="AW421" s="13" t="s">
        <v>31</v>
      </c>
      <c r="AX421" s="13" t="s">
        <v>72</v>
      </c>
      <c r="AY421" s="235" t="s">
        <v>139</v>
      </c>
    </row>
    <row r="422" s="14" customFormat="1">
      <c r="A422" s="14"/>
      <c r="B422" s="236"/>
      <c r="C422" s="237"/>
      <c r="D422" s="219" t="s">
        <v>154</v>
      </c>
      <c r="E422" s="238" t="s">
        <v>19</v>
      </c>
      <c r="F422" s="239" t="s">
        <v>156</v>
      </c>
      <c r="G422" s="237"/>
      <c r="H422" s="240">
        <v>6.0999999999999996</v>
      </c>
      <c r="I422" s="241"/>
      <c r="J422" s="237"/>
      <c r="K422" s="237"/>
      <c r="L422" s="242"/>
      <c r="M422" s="243"/>
      <c r="N422" s="244"/>
      <c r="O422" s="244"/>
      <c r="P422" s="244"/>
      <c r="Q422" s="244"/>
      <c r="R422" s="244"/>
      <c r="S422" s="244"/>
      <c r="T422" s="245"/>
      <c r="U422" s="14"/>
      <c r="V422" s="14"/>
      <c r="W422" s="14"/>
      <c r="X422" s="14"/>
      <c r="Y422" s="14"/>
      <c r="Z422" s="14"/>
      <c r="AA422" s="14"/>
      <c r="AB422" s="14"/>
      <c r="AC422" s="14"/>
      <c r="AD422" s="14"/>
      <c r="AE422" s="14"/>
      <c r="AT422" s="246" t="s">
        <v>154</v>
      </c>
      <c r="AU422" s="246" t="s">
        <v>82</v>
      </c>
      <c r="AV422" s="14" t="s">
        <v>147</v>
      </c>
      <c r="AW422" s="14" t="s">
        <v>31</v>
      </c>
      <c r="AX422" s="14" t="s">
        <v>80</v>
      </c>
      <c r="AY422" s="246" t="s">
        <v>139</v>
      </c>
    </row>
    <row r="423" s="2" customFormat="1" ht="16.5" customHeight="1">
      <c r="A423" s="40"/>
      <c r="B423" s="41"/>
      <c r="C423" s="268" t="s">
        <v>597</v>
      </c>
      <c r="D423" s="268" t="s">
        <v>219</v>
      </c>
      <c r="E423" s="269" t="s">
        <v>598</v>
      </c>
      <c r="F423" s="270" t="s">
        <v>599</v>
      </c>
      <c r="G423" s="271" t="s">
        <v>318</v>
      </c>
      <c r="H423" s="272">
        <v>6.71</v>
      </c>
      <c r="I423" s="273"/>
      <c r="J423" s="274">
        <f>ROUND(I423*H423,2)</f>
        <v>0</v>
      </c>
      <c r="K423" s="270" t="s">
        <v>146</v>
      </c>
      <c r="L423" s="275"/>
      <c r="M423" s="276" t="s">
        <v>19</v>
      </c>
      <c r="N423" s="277" t="s">
        <v>43</v>
      </c>
      <c r="O423" s="86"/>
      <c r="P423" s="215">
        <f>O423*H423</f>
        <v>0</v>
      </c>
      <c r="Q423" s="215">
        <v>0</v>
      </c>
      <c r="R423" s="215">
        <f>Q423*H423</f>
        <v>0</v>
      </c>
      <c r="S423" s="215">
        <v>0</v>
      </c>
      <c r="T423" s="216">
        <f>S423*H423</f>
        <v>0</v>
      </c>
      <c r="U423" s="40"/>
      <c r="V423" s="40"/>
      <c r="W423" s="40"/>
      <c r="X423" s="40"/>
      <c r="Y423" s="40"/>
      <c r="Z423" s="40"/>
      <c r="AA423" s="40"/>
      <c r="AB423" s="40"/>
      <c r="AC423" s="40"/>
      <c r="AD423" s="40"/>
      <c r="AE423" s="40"/>
      <c r="AR423" s="217" t="s">
        <v>225</v>
      </c>
      <c r="AT423" s="217" t="s">
        <v>219</v>
      </c>
      <c r="AU423" s="217" t="s">
        <v>82</v>
      </c>
      <c r="AY423" s="19" t="s">
        <v>139</v>
      </c>
      <c r="BE423" s="218">
        <f>IF(N423="základní",J423,0)</f>
        <v>0</v>
      </c>
      <c r="BF423" s="218">
        <f>IF(N423="snížená",J423,0)</f>
        <v>0</v>
      </c>
      <c r="BG423" s="218">
        <f>IF(N423="zákl. přenesená",J423,0)</f>
        <v>0</v>
      </c>
      <c r="BH423" s="218">
        <f>IF(N423="sníž. přenesená",J423,0)</f>
        <v>0</v>
      </c>
      <c r="BI423" s="218">
        <f>IF(N423="nulová",J423,0)</f>
        <v>0</v>
      </c>
      <c r="BJ423" s="19" t="s">
        <v>80</v>
      </c>
      <c r="BK423" s="218">
        <f>ROUND(I423*H423,2)</f>
        <v>0</v>
      </c>
      <c r="BL423" s="19" t="s">
        <v>183</v>
      </c>
      <c r="BM423" s="217" t="s">
        <v>600</v>
      </c>
    </row>
    <row r="424" s="2" customFormat="1">
      <c r="A424" s="40"/>
      <c r="B424" s="41"/>
      <c r="C424" s="42"/>
      <c r="D424" s="219" t="s">
        <v>148</v>
      </c>
      <c r="E424" s="42"/>
      <c r="F424" s="220" t="s">
        <v>599</v>
      </c>
      <c r="G424" s="42"/>
      <c r="H424" s="42"/>
      <c r="I424" s="221"/>
      <c r="J424" s="42"/>
      <c r="K424" s="42"/>
      <c r="L424" s="46"/>
      <c r="M424" s="222"/>
      <c r="N424" s="223"/>
      <c r="O424" s="86"/>
      <c r="P424" s="86"/>
      <c r="Q424" s="86"/>
      <c r="R424" s="86"/>
      <c r="S424" s="86"/>
      <c r="T424" s="87"/>
      <c r="U424" s="40"/>
      <c r="V424" s="40"/>
      <c r="W424" s="40"/>
      <c r="X424" s="40"/>
      <c r="Y424" s="40"/>
      <c r="Z424" s="40"/>
      <c r="AA424" s="40"/>
      <c r="AB424" s="40"/>
      <c r="AC424" s="40"/>
      <c r="AD424" s="40"/>
      <c r="AE424" s="40"/>
      <c r="AT424" s="19" t="s">
        <v>148</v>
      </c>
      <c r="AU424" s="19" t="s">
        <v>82</v>
      </c>
    </row>
    <row r="425" s="13" customFormat="1">
      <c r="A425" s="13"/>
      <c r="B425" s="225"/>
      <c r="C425" s="226"/>
      <c r="D425" s="219" t="s">
        <v>154</v>
      </c>
      <c r="E425" s="227" t="s">
        <v>19</v>
      </c>
      <c r="F425" s="228" t="s">
        <v>601</v>
      </c>
      <c r="G425" s="226"/>
      <c r="H425" s="229">
        <v>6.71</v>
      </c>
      <c r="I425" s="230"/>
      <c r="J425" s="226"/>
      <c r="K425" s="226"/>
      <c r="L425" s="231"/>
      <c r="M425" s="232"/>
      <c r="N425" s="233"/>
      <c r="O425" s="233"/>
      <c r="P425" s="233"/>
      <c r="Q425" s="233"/>
      <c r="R425" s="233"/>
      <c r="S425" s="233"/>
      <c r="T425" s="234"/>
      <c r="U425" s="13"/>
      <c r="V425" s="13"/>
      <c r="W425" s="13"/>
      <c r="X425" s="13"/>
      <c r="Y425" s="13"/>
      <c r="Z425" s="13"/>
      <c r="AA425" s="13"/>
      <c r="AB425" s="13"/>
      <c r="AC425" s="13"/>
      <c r="AD425" s="13"/>
      <c r="AE425" s="13"/>
      <c r="AT425" s="235" t="s">
        <v>154</v>
      </c>
      <c r="AU425" s="235" t="s">
        <v>82</v>
      </c>
      <c r="AV425" s="13" t="s">
        <v>82</v>
      </c>
      <c r="AW425" s="13" t="s">
        <v>31</v>
      </c>
      <c r="AX425" s="13" t="s">
        <v>72</v>
      </c>
      <c r="AY425" s="235" t="s">
        <v>139</v>
      </c>
    </row>
    <row r="426" s="14" customFormat="1">
      <c r="A426" s="14"/>
      <c r="B426" s="236"/>
      <c r="C426" s="237"/>
      <c r="D426" s="219" t="s">
        <v>154</v>
      </c>
      <c r="E426" s="238" t="s">
        <v>19</v>
      </c>
      <c r="F426" s="239" t="s">
        <v>156</v>
      </c>
      <c r="G426" s="237"/>
      <c r="H426" s="240">
        <v>6.71</v>
      </c>
      <c r="I426" s="241"/>
      <c r="J426" s="237"/>
      <c r="K426" s="237"/>
      <c r="L426" s="242"/>
      <c r="M426" s="243"/>
      <c r="N426" s="244"/>
      <c r="O426" s="244"/>
      <c r="P426" s="244"/>
      <c r="Q426" s="244"/>
      <c r="R426" s="244"/>
      <c r="S426" s="244"/>
      <c r="T426" s="245"/>
      <c r="U426" s="14"/>
      <c r="V426" s="14"/>
      <c r="W426" s="14"/>
      <c r="X426" s="14"/>
      <c r="Y426" s="14"/>
      <c r="Z426" s="14"/>
      <c r="AA426" s="14"/>
      <c r="AB426" s="14"/>
      <c r="AC426" s="14"/>
      <c r="AD426" s="14"/>
      <c r="AE426" s="14"/>
      <c r="AT426" s="246" t="s">
        <v>154</v>
      </c>
      <c r="AU426" s="246" t="s">
        <v>82</v>
      </c>
      <c r="AV426" s="14" t="s">
        <v>147</v>
      </c>
      <c r="AW426" s="14" t="s">
        <v>31</v>
      </c>
      <c r="AX426" s="14" t="s">
        <v>80</v>
      </c>
      <c r="AY426" s="246" t="s">
        <v>139</v>
      </c>
    </row>
    <row r="427" s="2" customFormat="1" ht="24.15" customHeight="1">
      <c r="A427" s="40"/>
      <c r="B427" s="41"/>
      <c r="C427" s="206" t="s">
        <v>387</v>
      </c>
      <c r="D427" s="206" t="s">
        <v>142</v>
      </c>
      <c r="E427" s="207" t="s">
        <v>602</v>
      </c>
      <c r="F427" s="208" t="s">
        <v>603</v>
      </c>
      <c r="G427" s="209" t="s">
        <v>281</v>
      </c>
      <c r="H427" s="210">
        <v>1.7490000000000001</v>
      </c>
      <c r="I427" s="211"/>
      <c r="J427" s="212">
        <f>ROUND(I427*H427,2)</f>
        <v>0</v>
      </c>
      <c r="K427" s="208" t="s">
        <v>146</v>
      </c>
      <c r="L427" s="46"/>
      <c r="M427" s="213" t="s">
        <v>19</v>
      </c>
      <c r="N427" s="214" t="s">
        <v>43</v>
      </c>
      <c r="O427" s="86"/>
      <c r="P427" s="215">
        <f>O427*H427</f>
        <v>0</v>
      </c>
      <c r="Q427" s="215">
        <v>0</v>
      </c>
      <c r="R427" s="215">
        <f>Q427*H427</f>
        <v>0</v>
      </c>
      <c r="S427" s="215">
        <v>0</v>
      </c>
      <c r="T427" s="216">
        <f>S427*H427</f>
        <v>0</v>
      </c>
      <c r="U427" s="40"/>
      <c r="V427" s="40"/>
      <c r="W427" s="40"/>
      <c r="X427" s="40"/>
      <c r="Y427" s="40"/>
      <c r="Z427" s="40"/>
      <c r="AA427" s="40"/>
      <c r="AB427" s="40"/>
      <c r="AC427" s="40"/>
      <c r="AD427" s="40"/>
      <c r="AE427" s="40"/>
      <c r="AR427" s="217" t="s">
        <v>183</v>
      </c>
      <c r="AT427" s="217" t="s">
        <v>142</v>
      </c>
      <c r="AU427" s="217" t="s">
        <v>82</v>
      </c>
      <c r="AY427" s="19" t="s">
        <v>139</v>
      </c>
      <c r="BE427" s="218">
        <f>IF(N427="základní",J427,0)</f>
        <v>0</v>
      </c>
      <c r="BF427" s="218">
        <f>IF(N427="snížená",J427,0)</f>
        <v>0</v>
      </c>
      <c r="BG427" s="218">
        <f>IF(N427="zákl. přenesená",J427,0)</f>
        <v>0</v>
      </c>
      <c r="BH427" s="218">
        <f>IF(N427="sníž. přenesená",J427,0)</f>
        <v>0</v>
      </c>
      <c r="BI427" s="218">
        <f>IF(N427="nulová",J427,0)</f>
        <v>0</v>
      </c>
      <c r="BJ427" s="19" t="s">
        <v>80</v>
      </c>
      <c r="BK427" s="218">
        <f>ROUND(I427*H427,2)</f>
        <v>0</v>
      </c>
      <c r="BL427" s="19" t="s">
        <v>183</v>
      </c>
      <c r="BM427" s="217" t="s">
        <v>604</v>
      </c>
    </row>
    <row r="428" s="2" customFormat="1">
      <c r="A428" s="40"/>
      <c r="B428" s="41"/>
      <c r="C428" s="42"/>
      <c r="D428" s="219" t="s">
        <v>148</v>
      </c>
      <c r="E428" s="42"/>
      <c r="F428" s="220" t="s">
        <v>603</v>
      </c>
      <c r="G428" s="42"/>
      <c r="H428" s="42"/>
      <c r="I428" s="221"/>
      <c r="J428" s="42"/>
      <c r="K428" s="42"/>
      <c r="L428" s="46"/>
      <c r="M428" s="222"/>
      <c r="N428" s="223"/>
      <c r="O428" s="86"/>
      <c r="P428" s="86"/>
      <c r="Q428" s="86"/>
      <c r="R428" s="86"/>
      <c r="S428" s="86"/>
      <c r="T428" s="87"/>
      <c r="U428" s="40"/>
      <c r="V428" s="40"/>
      <c r="W428" s="40"/>
      <c r="X428" s="40"/>
      <c r="Y428" s="40"/>
      <c r="Z428" s="40"/>
      <c r="AA428" s="40"/>
      <c r="AB428" s="40"/>
      <c r="AC428" s="40"/>
      <c r="AD428" s="40"/>
      <c r="AE428" s="40"/>
      <c r="AT428" s="19" t="s">
        <v>148</v>
      </c>
      <c r="AU428" s="19" t="s">
        <v>82</v>
      </c>
    </row>
    <row r="429" s="2" customFormat="1">
      <c r="A429" s="40"/>
      <c r="B429" s="41"/>
      <c r="C429" s="42"/>
      <c r="D429" s="219" t="s">
        <v>149</v>
      </c>
      <c r="E429" s="42"/>
      <c r="F429" s="224" t="s">
        <v>552</v>
      </c>
      <c r="G429" s="42"/>
      <c r="H429" s="42"/>
      <c r="I429" s="221"/>
      <c r="J429" s="42"/>
      <c r="K429" s="42"/>
      <c r="L429" s="46"/>
      <c r="M429" s="222"/>
      <c r="N429" s="223"/>
      <c r="O429" s="86"/>
      <c r="P429" s="86"/>
      <c r="Q429" s="86"/>
      <c r="R429" s="86"/>
      <c r="S429" s="86"/>
      <c r="T429" s="87"/>
      <c r="U429" s="40"/>
      <c r="V429" s="40"/>
      <c r="W429" s="40"/>
      <c r="X429" s="40"/>
      <c r="Y429" s="40"/>
      <c r="Z429" s="40"/>
      <c r="AA429" s="40"/>
      <c r="AB429" s="40"/>
      <c r="AC429" s="40"/>
      <c r="AD429" s="40"/>
      <c r="AE429" s="40"/>
      <c r="AT429" s="19" t="s">
        <v>149</v>
      </c>
      <c r="AU429" s="19" t="s">
        <v>82</v>
      </c>
    </row>
    <row r="430" s="12" customFormat="1" ht="22.8" customHeight="1">
      <c r="A430" s="12"/>
      <c r="B430" s="190"/>
      <c r="C430" s="191"/>
      <c r="D430" s="192" t="s">
        <v>71</v>
      </c>
      <c r="E430" s="204" t="s">
        <v>605</v>
      </c>
      <c r="F430" s="204" t="s">
        <v>606</v>
      </c>
      <c r="G430" s="191"/>
      <c r="H430" s="191"/>
      <c r="I430" s="194"/>
      <c r="J430" s="205">
        <f>BK430</f>
        <v>0</v>
      </c>
      <c r="K430" s="191"/>
      <c r="L430" s="196"/>
      <c r="M430" s="197"/>
      <c r="N430" s="198"/>
      <c r="O430" s="198"/>
      <c r="P430" s="199">
        <f>SUM(P431:P448)</f>
        <v>0</v>
      </c>
      <c r="Q430" s="198"/>
      <c r="R430" s="199">
        <f>SUM(R431:R448)</f>
        <v>0</v>
      </c>
      <c r="S430" s="198"/>
      <c r="T430" s="200">
        <f>SUM(T431:T448)</f>
        <v>0</v>
      </c>
      <c r="U430" s="12"/>
      <c r="V430" s="12"/>
      <c r="W430" s="12"/>
      <c r="X430" s="12"/>
      <c r="Y430" s="12"/>
      <c r="Z430" s="12"/>
      <c r="AA430" s="12"/>
      <c r="AB430" s="12"/>
      <c r="AC430" s="12"/>
      <c r="AD430" s="12"/>
      <c r="AE430" s="12"/>
      <c r="AR430" s="201" t="s">
        <v>82</v>
      </c>
      <c r="AT430" s="202" t="s">
        <v>71</v>
      </c>
      <c r="AU430" s="202" t="s">
        <v>80</v>
      </c>
      <c r="AY430" s="201" t="s">
        <v>139</v>
      </c>
      <c r="BK430" s="203">
        <f>SUM(BK431:BK448)</f>
        <v>0</v>
      </c>
    </row>
    <row r="431" s="2" customFormat="1" ht="16.5" customHeight="1">
      <c r="A431" s="40"/>
      <c r="B431" s="41"/>
      <c r="C431" s="206" t="s">
        <v>607</v>
      </c>
      <c r="D431" s="206" t="s">
        <v>142</v>
      </c>
      <c r="E431" s="207" t="s">
        <v>608</v>
      </c>
      <c r="F431" s="208" t="s">
        <v>609</v>
      </c>
      <c r="G431" s="209" t="s">
        <v>153</v>
      </c>
      <c r="H431" s="210">
        <v>114.91</v>
      </c>
      <c r="I431" s="211"/>
      <c r="J431" s="212">
        <f>ROUND(I431*H431,2)</f>
        <v>0</v>
      </c>
      <c r="K431" s="208" t="s">
        <v>146</v>
      </c>
      <c r="L431" s="46"/>
      <c r="M431" s="213" t="s">
        <v>19</v>
      </c>
      <c r="N431" s="214" t="s">
        <v>43</v>
      </c>
      <c r="O431" s="86"/>
      <c r="P431" s="215">
        <f>O431*H431</f>
        <v>0</v>
      </c>
      <c r="Q431" s="215">
        <v>0</v>
      </c>
      <c r="R431" s="215">
        <f>Q431*H431</f>
        <v>0</v>
      </c>
      <c r="S431" s="215">
        <v>0</v>
      </c>
      <c r="T431" s="216">
        <f>S431*H431</f>
        <v>0</v>
      </c>
      <c r="U431" s="40"/>
      <c r="V431" s="40"/>
      <c r="W431" s="40"/>
      <c r="X431" s="40"/>
      <c r="Y431" s="40"/>
      <c r="Z431" s="40"/>
      <c r="AA431" s="40"/>
      <c r="AB431" s="40"/>
      <c r="AC431" s="40"/>
      <c r="AD431" s="40"/>
      <c r="AE431" s="40"/>
      <c r="AR431" s="217" t="s">
        <v>183</v>
      </c>
      <c r="AT431" s="217" t="s">
        <v>142</v>
      </c>
      <c r="AU431" s="217" t="s">
        <v>82</v>
      </c>
      <c r="AY431" s="19" t="s">
        <v>139</v>
      </c>
      <c r="BE431" s="218">
        <f>IF(N431="základní",J431,0)</f>
        <v>0</v>
      </c>
      <c r="BF431" s="218">
        <f>IF(N431="snížená",J431,0)</f>
        <v>0</v>
      </c>
      <c r="BG431" s="218">
        <f>IF(N431="zákl. přenesená",J431,0)</f>
        <v>0</v>
      </c>
      <c r="BH431" s="218">
        <f>IF(N431="sníž. přenesená",J431,0)</f>
        <v>0</v>
      </c>
      <c r="BI431" s="218">
        <f>IF(N431="nulová",J431,0)</f>
        <v>0</v>
      </c>
      <c r="BJ431" s="19" t="s">
        <v>80</v>
      </c>
      <c r="BK431" s="218">
        <f>ROUND(I431*H431,2)</f>
        <v>0</v>
      </c>
      <c r="BL431" s="19" t="s">
        <v>183</v>
      </c>
      <c r="BM431" s="217" t="s">
        <v>610</v>
      </c>
    </row>
    <row r="432" s="2" customFormat="1">
      <c r="A432" s="40"/>
      <c r="B432" s="41"/>
      <c r="C432" s="42"/>
      <c r="D432" s="219" t="s">
        <v>148</v>
      </c>
      <c r="E432" s="42"/>
      <c r="F432" s="220" t="s">
        <v>609</v>
      </c>
      <c r="G432" s="42"/>
      <c r="H432" s="42"/>
      <c r="I432" s="221"/>
      <c r="J432" s="42"/>
      <c r="K432" s="42"/>
      <c r="L432" s="46"/>
      <c r="M432" s="222"/>
      <c r="N432" s="223"/>
      <c r="O432" s="86"/>
      <c r="P432" s="86"/>
      <c r="Q432" s="86"/>
      <c r="R432" s="86"/>
      <c r="S432" s="86"/>
      <c r="T432" s="87"/>
      <c r="U432" s="40"/>
      <c r="V432" s="40"/>
      <c r="W432" s="40"/>
      <c r="X432" s="40"/>
      <c r="Y432" s="40"/>
      <c r="Z432" s="40"/>
      <c r="AA432" s="40"/>
      <c r="AB432" s="40"/>
      <c r="AC432" s="40"/>
      <c r="AD432" s="40"/>
      <c r="AE432" s="40"/>
      <c r="AT432" s="19" t="s">
        <v>148</v>
      </c>
      <c r="AU432" s="19" t="s">
        <v>82</v>
      </c>
    </row>
    <row r="433" s="2" customFormat="1" ht="16.5" customHeight="1">
      <c r="A433" s="40"/>
      <c r="B433" s="41"/>
      <c r="C433" s="206" t="s">
        <v>393</v>
      </c>
      <c r="D433" s="206" t="s">
        <v>142</v>
      </c>
      <c r="E433" s="207" t="s">
        <v>611</v>
      </c>
      <c r="F433" s="208" t="s">
        <v>612</v>
      </c>
      <c r="G433" s="209" t="s">
        <v>153</v>
      </c>
      <c r="H433" s="210">
        <v>114.91</v>
      </c>
      <c r="I433" s="211"/>
      <c r="J433" s="212">
        <f>ROUND(I433*H433,2)</f>
        <v>0</v>
      </c>
      <c r="K433" s="208" t="s">
        <v>146</v>
      </c>
      <c r="L433" s="46"/>
      <c r="M433" s="213" t="s">
        <v>19</v>
      </c>
      <c r="N433" s="214" t="s">
        <v>43</v>
      </c>
      <c r="O433" s="86"/>
      <c r="P433" s="215">
        <f>O433*H433</f>
        <v>0</v>
      </c>
      <c r="Q433" s="215">
        <v>0</v>
      </c>
      <c r="R433" s="215">
        <f>Q433*H433</f>
        <v>0</v>
      </c>
      <c r="S433" s="215">
        <v>0</v>
      </c>
      <c r="T433" s="216">
        <f>S433*H433</f>
        <v>0</v>
      </c>
      <c r="U433" s="40"/>
      <c r="V433" s="40"/>
      <c r="W433" s="40"/>
      <c r="X433" s="40"/>
      <c r="Y433" s="40"/>
      <c r="Z433" s="40"/>
      <c r="AA433" s="40"/>
      <c r="AB433" s="40"/>
      <c r="AC433" s="40"/>
      <c r="AD433" s="40"/>
      <c r="AE433" s="40"/>
      <c r="AR433" s="217" t="s">
        <v>183</v>
      </c>
      <c r="AT433" s="217" t="s">
        <v>142</v>
      </c>
      <c r="AU433" s="217" t="s">
        <v>82</v>
      </c>
      <c r="AY433" s="19" t="s">
        <v>139</v>
      </c>
      <c r="BE433" s="218">
        <f>IF(N433="základní",J433,0)</f>
        <v>0</v>
      </c>
      <c r="BF433" s="218">
        <f>IF(N433="snížená",J433,0)</f>
        <v>0</v>
      </c>
      <c r="BG433" s="218">
        <f>IF(N433="zákl. přenesená",J433,0)</f>
        <v>0</v>
      </c>
      <c r="BH433" s="218">
        <f>IF(N433="sníž. přenesená",J433,0)</f>
        <v>0</v>
      </c>
      <c r="BI433" s="218">
        <f>IF(N433="nulová",J433,0)</f>
        <v>0</v>
      </c>
      <c r="BJ433" s="19" t="s">
        <v>80</v>
      </c>
      <c r="BK433" s="218">
        <f>ROUND(I433*H433,2)</f>
        <v>0</v>
      </c>
      <c r="BL433" s="19" t="s">
        <v>183</v>
      </c>
      <c r="BM433" s="217" t="s">
        <v>613</v>
      </c>
    </row>
    <row r="434" s="2" customFormat="1">
      <c r="A434" s="40"/>
      <c r="B434" s="41"/>
      <c r="C434" s="42"/>
      <c r="D434" s="219" t="s">
        <v>148</v>
      </c>
      <c r="E434" s="42"/>
      <c r="F434" s="220" t="s">
        <v>612</v>
      </c>
      <c r="G434" s="42"/>
      <c r="H434" s="42"/>
      <c r="I434" s="221"/>
      <c r="J434" s="42"/>
      <c r="K434" s="42"/>
      <c r="L434" s="46"/>
      <c r="M434" s="222"/>
      <c r="N434" s="223"/>
      <c r="O434" s="86"/>
      <c r="P434" s="86"/>
      <c r="Q434" s="86"/>
      <c r="R434" s="86"/>
      <c r="S434" s="86"/>
      <c r="T434" s="87"/>
      <c r="U434" s="40"/>
      <c r="V434" s="40"/>
      <c r="W434" s="40"/>
      <c r="X434" s="40"/>
      <c r="Y434" s="40"/>
      <c r="Z434" s="40"/>
      <c r="AA434" s="40"/>
      <c r="AB434" s="40"/>
      <c r="AC434" s="40"/>
      <c r="AD434" s="40"/>
      <c r="AE434" s="40"/>
      <c r="AT434" s="19" t="s">
        <v>148</v>
      </c>
      <c r="AU434" s="19" t="s">
        <v>82</v>
      </c>
    </row>
    <row r="435" s="2" customFormat="1" ht="16.5" customHeight="1">
      <c r="A435" s="40"/>
      <c r="B435" s="41"/>
      <c r="C435" s="206" t="s">
        <v>614</v>
      </c>
      <c r="D435" s="206" t="s">
        <v>142</v>
      </c>
      <c r="E435" s="207" t="s">
        <v>615</v>
      </c>
      <c r="F435" s="208" t="s">
        <v>616</v>
      </c>
      <c r="G435" s="209" t="s">
        <v>153</v>
      </c>
      <c r="H435" s="210">
        <v>114.91</v>
      </c>
      <c r="I435" s="211"/>
      <c r="J435" s="212">
        <f>ROUND(I435*H435,2)</f>
        <v>0</v>
      </c>
      <c r="K435" s="208" t="s">
        <v>146</v>
      </c>
      <c r="L435" s="46"/>
      <c r="M435" s="213" t="s">
        <v>19</v>
      </c>
      <c r="N435" s="214" t="s">
        <v>43</v>
      </c>
      <c r="O435" s="86"/>
      <c r="P435" s="215">
        <f>O435*H435</f>
        <v>0</v>
      </c>
      <c r="Q435" s="215">
        <v>0</v>
      </c>
      <c r="R435" s="215">
        <f>Q435*H435</f>
        <v>0</v>
      </c>
      <c r="S435" s="215">
        <v>0</v>
      </c>
      <c r="T435" s="216">
        <f>S435*H435</f>
        <v>0</v>
      </c>
      <c r="U435" s="40"/>
      <c r="V435" s="40"/>
      <c r="W435" s="40"/>
      <c r="X435" s="40"/>
      <c r="Y435" s="40"/>
      <c r="Z435" s="40"/>
      <c r="AA435" s="40"/>
      <c r="AB435" s="40"/>
      <c r="AC435" s="40"/>
      <c r="AD435" s="40"/>
      <c r="AE435" s="40"/>
      <c r="AR435" s="217" t="s">
        <v>183</v>
      </c>
      <c r="AT435" s="217" t="s">
        <v>142</v>
      </c>
      <c r="AU435" s="217" t="s">
        <v>82</v>
      </c>
      <c r="AY435" s="19" t="s">
        <v>139</v>
      </c>
      <c r="BE435" s="218">
        <f>IF(N435="základní",J435,0)</f>
        <v>0</v>
      </c>
      <c r="BF435" s="218">
        <f>IF(N435="snížená",J435,0)</f>
        <v>0</v>
      </c>
      <c r="BG435" s="218">
        <f>IF(N435="zákl. přenesená",J435,0)</f>
        <v>0</v>
      </c>
      <c r="BH435" s="218">
        <f>IF(N435="sníž. přenesená",J435,0)</f>
        <v>0</v>
      </c>
      <c r="BI435" s="218">
        <f>IF(N435="nulová",J435,0)</f>
        <v>0</v>
      </c>
      <c r="BJ435" s="19" t="s">
        <v>80</v>
      </c>
      <c r="BK435" s="218">
        <f>ROUND(I435*H435,2)</f>
        <v>0</v>
      </c>
      <c r="BL435" s="19" t="s">
        <v>183</v>
      </c>
      <c r="BM435" s="217" t="s">
        <v>617</v>
      </c>
    </row>
    <row r="436" s="2" customFormat="1">
      <c r="A436" s="40"/>
      <c r="B436" s="41"/>
      <c r="C436" s="42"/>
      <c r="D436" s="219" t="s">
        <v>148</v>
      </c>
      <c r="E436" s="42"/>
      <c r="F436" s="220" t="s">
        <v>616</v>
      </c>
      <c r="G436" s="42"/>
      <c r="H436" s="42"/>
      <c r="I436" s="221"/>
      <c r="J436" s="42"/>
      <c r="K436" s="42"/>
      <c r="L436" s="46"/>
      <c r="M436" s="222"/>
      <c r="N436" s="223"/>
      <c r="O436" s="86"/>
      <c r="P436" s="86"/>
      <c r="Q436" s="86"/>
      <c r="R436" s="86"/>
      <c r="S436" s="86"/>
      <c r="T436" s="87"/>
      <c r="U436" s="40"/>
      <c r="V436" s="40"/>
      <c r="W436" s="40"/>
      <c r="X436" s="40"/>
      <c r="Y436" s="40"/>
      <c r="Z436" s="40"/>
      <c r="AA436" s="40"/>
      <c r="AB436" s="40"/>
      <c r="AC436" s="40"/>
      <c r="AD436" s="40"/>
      <c r="AE436" s="40"/>
      <c r="AT436" s="19" t="s">
        <v>148</v>
      </c>
      <c r="AU436" s="19" t="s">
        <v>82</v>
      </c>
    </row>
    <row r="437" s="2" customFormat="1" ht="16.5" customHeight="1">
      <c r="A437" s="40"/>
      <c r="B437" s="41"/>
      <c r="C437" s="206" t="s">
        <v>397</v>
      </c>
      <c r="D437" s="206" t="s">
        <v>142</v>
      </c>
      <c r="E437" s="207" t="s">
        <v>618</v>
      </c>
      <c r="F437" s="208" t="s">
        <v>619</v>
      </c>
      <c r="G437" s="209" t="s">
        <v>153</v>
      </c>
      <c r="H437" s="210">
        <v>114.91</v>
      </c>
      <c r="I437" s="211"/>
      <c r="J437" s="212">
        <f>ROUND(I437*H437,2)</f>
        <v>0</v>
      </c>
      <c r="K437" s="208" t="s">
        <v>146</v>
      </c>
      <c r="L437" s="46"/>
      <c r="M437" s="213" t="s">
        <v>19</v>
      </c>
      <c r="N437" s="214" t="s">
        <v>43</v>
      </c>
      <c r="O437" s="86"/>
      <c r="P437" s="215">
        <f>O437*H437</f>
        <v>0</v>
      </c>
      <c r="Q437" s="215">
        <v>0</v>
      </c>
      <c r="R437" s="215">
        <f>Q437*H437</f>
        <v>0</v>
      </c>
      <c r="S437" s="215">
        <v>0</v>
      </c>
      <c r="T437" s="216">
        <f>S437*H437</f>
        <v>0</v>
      </c>
      <c r="U437" s="40"/>
      <c r="V437" s="40"/>
      <c r="W437" s="40"/>
      <c r="X437" s="40"/>
      <c r="Y437" s="40"/>
      <c r="Z437" s="40"/>
      <c r="AA437" s="40"/>
      <c r="AB437" s="40"/>
      <c r="AC437" s="40"/>
      <c r="AD437" s="40"/>
      <c r="AE437" s="40"/>
      <c r="AR437" s="217" t="s">
        <v>183</v>
      </c>
      <c r="AT437" s="217" t="s">
        <v>142</v>
      </c>
      <c r="AU437" s="217" t="s">
        <v>82</v>
      </c>
      <c r="AY437" s="19" t="s">
        <v>139</v>
      </c>
      <c r="BE437" s="218">
        <f>IF(N437="základní",J437,0)</f>
        <v>0</v>
      </c>
      <c r="BF437" s="218">
        <f>IF(N437="snížená",J437,0)</f>
        <v>0</v>
      </c>
      <c r="BG437" s="218">
        <f>IF(N437="zákl. přenesená",J437,0)</f>
        <v>0</v>
      </c>
      <c r="BH437" s="218">
        <f>IF(N437="sníž. přenesená",J437,0)</f>
        <v>0</v>
      </c>
      <c r="BI437" s="218">
        <f>IF(N437="nulová",J437,0)</f>
        <v>0</v>
      </c>
      <c r="BJ437" s="19" t="s">
        <v>80</v>
      </c>
      <c r="BK437" s="218">
        <f>ROUND(I437*H437,2)</f>
        <v>0</v>
      </c>
      <c r="BL437" s="19" t="s">
        <v>183</v>
      </c>
      <c r="BM437" s="217" t="s">
        <v>620</v>
      </c>
    </row>
    <row r="438" s="2" customFormat="1">
      <c r="A438" s="40"/>
      <c r="B438" s="41"/>
      <c r="C438" s="42"/>
      <c r="D438" s="219" t="s">
        <v>148</v>
      </c>
      <c r="E438" s="42"/>
      <c r="F438" s="220" t="s">
        <v>619</v>
      </c>
      <c r="G438" s="42"/>
      <c r="H438" s="42"/>
      <c r="I438" s="221"/>
      <c r="J438" s="42"/>
      <c r="K438" s="42"/>
      <c r="L438" s="46"/>
      <c r="M438" s="222"/>
      <c r="N438" s="223"/>
      <c r="O438" s="86"/>
      <c r="P438" s="86"/>
      <c r="Q438" s="86"/>
      <c r="R438" s="86"/>
      <c r="S438" s="86"/>
      <c r="T438" s="87"/>
      <c r="U438" s="40"/>
      <c r="V438" s="40"/>
      <c r="W438" s="40"/>
      <c r="X438" s="40"/>
      <c r="Y438" s="40"/>
      <c r="Z438" s="40"/>
      <c r="AA438" s="40"/>
      <c r="AB438" s="40"/>
      <c r="AC438" s="40"/>
      <c r="AD438" s="40"/>
      <c r="AE438" s="40"/>
      <c r="AT438" s="19" t="s">
        <v>148</v>
      </c>
      <c r="AU438" s="19" t="s">
        <v>82</v>
      </c>
    </row>
    <row r="439" s="13" customFormat="1">
      <c r="A439" s="13"/>
      <c r="B439" s="225"/>
      <c r="C439" s="226"/>
      <c r="D439" s="219" t="s">
        <v>154</v>
      </c>
      <c r="E439" s="227" t="s">
        <v>19</v>
      </c>
      <c r="F439" s="228" t="s">
        <v>180</v>
      </c>
      <c r="G439" s="226"/>
      <c r="H439" s="229">
        <v>114.91</v>
      </c>
      <c r="I439" s="230"/>
      <c r="J439" s="226"/>
      <c r="K439" s="226"/>
      <c r="L439" s="231"/>
      <c r="M439" s="232"/>
      <c r="N439" s="233"/>
      <c r="O439" s="233"/>
      <c r="P439" s="233"/>
      <c r="Q439" s="233"/>
      <c r="R439" s="233"/>
      <c r="S439" s="233"/>
      <c r="T439" s="234"/>
      <c r="U439" s="13"/>
      <c r="V439" s="13"/>
      <c r="W439" s="13"/>
      <c r="X439" s="13"/>
      <c r="Y439" s="13"/>
      <c r="Z439" s="13"/>
      <c r="AA439" s="13"/>
      <c r="AB439" s="13"/>
      <c r="AC439" s="13"/>
      <c r="AD439" s="13"/>
      <c r="AE439" s="13"/>
      <c r="AT439" s="235" t="s">
        <v>154</v>
      </c>
      <c r="AU439" s="235" t="s">
        <v>82</v>
      </c>
      <c r="AV439" s="13" t="s">
        <v>82</v>
      </c>
      <c r="AW439" s="13" t="s">
        <v>31</v>
      </c>
      <c r="AX439" s="13" t="s">
        <v>72</v>
      </c>
      <c r="AY439" s="235" t="s">
        <v>139</v>
      </c>
    </row>
    <row r="440" s="14" customFormat="1">
      <c r="A440" s="14"/>
      <c r="B440" s="236"/>
      <c r="C440" s="237"/>
      <c r="D440" s="219" t="s">
        <v>154</v>
      </c>
      <c r="E440" s="238" t="s">
        <v>19</v>
      </c>
      <c r="F440" s="239" t="s">
        <v>156</v>
      </c>
      <c r="G440" s="237"/>
      <c r="H440" s="240">
        <v>114.91</v>
      </c>
      <c r="I440" s="241"/>
      <c r="J440" s="237"/>
      <c r="K440" s="237"/>
      <c r="L440" s="242"/>
      <c r="M440" s="243"/>
      <c r="N440" s="244"/>
      <c r="O440" s="244"/>
      <c r="P440" s="244"/>
      <c r="Q440" s="244"/>
      <c r="R440" s="244"/>
      <c r="S440" s="244"/>
      <c r="T440" s="245"/>
      <c r="U440" s="14"/>
      <c r="V440" s="14"/>
      <c r="W440" s="14"/>
      <c r="X440" s="14"/>
      <c r="Y440" s="14"/>
      <c r="Z440" s="14"/>
      <c r="AA440" s="14"/>
      <c r="AB440" s="14"/>
      <c r="AC440" s="14"/>
      <c r="AD440" s="14"/>
      <c r="AE440" s="14"/>
      <c r="AT440" s="246" t="s">
        <v>154</v>
      </c>
      <c r="AU440" s="246" t="s">
        <v>82</v>
      </c>
      <c r="AV440" s="14" t="s">
        <v>147</v>
      </c>
      <c r="AW440" s="14" t="s">
        <v>31</v>
      </c>
      <c r="AX440" s="14" t="s">
        <v>80</v>
      </c>
      <c r="AY440" s="246" t="s">
        <v>139</v>
      </c>
    </row>
    <row r="441" s="2" customFormat="1" ht="24.15" customHeight="1">
      <c r="A441" s="40"/>
      <c r="B441" s="41"/>
      <c r="C441" s="206" t="s">
        <v>621</v>
      </c>
      <c r="D441" s="206" t="s">
        <v>142</v>
      </c>
      <c r="E441" s="207" t="s">
        <v>622</v>
      </c>
      <c r="F441" s="208" t="s">
        <v>623</v>
      </c>
      <c r="G441" s="209" t="s">
        <v>318</v>
      </c>
      <c r="H441" s="210">
        <v>55.006</v>
      </c>
      <c r="I441" s="211"/>
      <c r="J441" s="212">
        <f>ROUND(I441*H441,2)</f>
        <v>0</v>
      </c>
      <c r="K441" s="208" t="s">
        <v>146</v>
      </c>
      <c r="L441" s="46"/>
      <c r="M441" s="213" t="s">
        <v>19</v>
      </c>
      <c r="N441" s="214" t="s">
        <v>43</v>
      </c>
      <c r="O441" s="86"/>
      <c r="P441" s="215">
        <f>O441*H441</f>
        <v>0</v>
      </c>
      <c r="Q441" s="215">
        <v>0</v>
      </c>
      <c r="R441" s="215">
        <f>Q441*H441</f>
        <v>0</v>
      </c>
      <c r="S441" s="215">
        <v>0</v>
      </c>
      <c r="T441" s="216">
        <f>S441*H441</f>
        <v>0</v>
      </c>
      <c r="U441" s="40"/>
      <c r="V441" s="40"/>
      <c r="W441" s="40"/>
      <c r="X441" s="40"/>
      <c r="Y441" s="40"/>
      <c r="Z441" s="40"/>
      <c r="AA441" s="40"/>
      <c r="AB441" s="40"/>
      <c r="AC441" s="40"/>
      <c r="AD441" s="40"/>
      <c r="AE441" s="40"/>
      <c r="AR441" s="217" t="s">
        <v>183</v>
      </c>
      <c r="AT441" s="217" t="s">
        <v>142</v>
      </c>
      <c r="AU441" s="217" t="s">
        <v>82</v>
      </c>
      <c r="AY441" s="19" t="s">
        <v>139</v>
      </c>
      <c r="BE441" s="218">
        <f>IF(N441="základní",J441,0)</f>
        <v>0</v>
      </c>
      <c r="BF441" s="218">
        <f>IF(N441="snížená",J441,0)</f>
        <v>0</v>
      </c>
      <c r="BG441" s="218">
        <f>IF(N441="zákl. přenesená",J441,0)</f>
        <v>0</v>
      </c>
      <c r="BH441" s="218">
        <f>IF(N441="sníž. přenesená",J441,0)</f>
        <v>0</v>
      </c>
      <c r="BI441" s="218">
        <f>IF(N441="nulová",J441,0)</f>
        <v>0</v>
      </c>
      <c r="BJ441" s="19" t="s">
        <v>80</v>
      </c>
      <c r="BK441" s="218">
        <f>ROUND(I441*H441,2)</f>
        <v>0</v>
      </c>
      <c r="BL441" s="19" t="s">
        <v>183</v>
      </c>
      <c r="BM441" s="217" t="s">
        <v>624</v>
      </c>
    </row>
    <row r="442" s="2" customFormat="1">
      <c r="A442" s="40"/>
      <c r="B442" s="41"/>
      <c r="C442" s="42"/>
      <c r="D442" s="219" t="s">
        <v>148</v>
      </c>
      <c r="E442" s="42"/>
      <c r="F442" s="220" t="s">
        <v>623</v>
      </c>
      <c r="G442" s="42"/>
      <c r="H442" s="42"/>
      <c r="I442" s="221"/>
      <c r="J442" s="42"/>
      <c r="K442" s="42"/>
      <c r="L442" s="46"/>
      <c r="M442" s="222"/>
      <c r="N442" s="223"/>
      <c r="O442" s="86"/>
      <c r="P442" s="86"/>
      <c r="Q442" s="86"/>
      <c r="R442" s="86"/>
      <c r="S442" s="86"/>
      <c r="T442" s="87"/>
      <c r="U442" s="40"/>
      <c r="V442" s="40"/>
      <c r="W442" s="40"/>
      <c r="X442" s="40"/>
      <c r="Y442" s="40"/>
      <c r="Z442" s="40"/>
      <c r="AA442" s="40"/>
      <c r="AB442" s="40"/>
      <c r="AC442" s="40"/>
      <c r="AD442" s="40"/>
      <c r="AE442" s="40"/>
      <c r="AT442" s="19" t="s">
        <v>148</v>
      </c>
      <c r="AU442" s="19" t="s">
        <v>82</v>
      </c>
    </row>
    <row r="443" s="13" customFormat="1">
      <c r="A443" s="13"/>
      <c r="B443" s="225"/>
      <c r="C443" s="226"/>
      <c r="D443" s="219" t="s">
        <v>154</v>
      </c>
      <c r="E443" s="227" t="s">
        <v>19</v>
      </c>
      <c r="F443" s="228" t="s">
        <v>625</v>
      </c>
      <c r="G443" s="226"/>
      <c r="H443" s="229">
        <v>52.609999999999999</v>
      </c>
      <c r="I443" s="230"/>
      <c r="J443" s="226"/>
      <c r="K443" s="226"/>
      <c r="L443" s="231"/>
      <c r="M443" s="232"/>
      <c r="N443" s="233"/>
      <c r="O443" s="233"/>
      <c r="P443" s="233"/>
      <c r="Q443" s="233"/>
      <c r="R443" s="233"/>
      <c r="S443" s="233"/>
      <c r="T443" s="234"/>
      <c r="U443" s="13"/>
      <c r="V443" s="13"/>
      <c r="W443" s="13"/>
      <c r="X443" s="13"/>
      <c r="Y443" s="13"/>
      <c r="Z443" s="13"/>
      <c r="AA443" s="13"/>
      <c r="AB443" s="13"/>
      <c r="AC443" s="13"/>
      <c r="AD443" s="13"/>
      <c r="AE443" s="13"/>
      <c r="AT443" s="235" t="s">
        <v>154</v>
      </c>
      <c r="AU443" s="235" t="s">
        <v>82</v>
      </c>
      <c r="AV443" s="13" t="s">
        <v>82</v>
      </c>
      <c r="AW443" s="13" t="s">
        <v>31</v>
      </c>
      <c r="AX443" s="13" t="s">
        <v>72</v>
      </c>
      <c r="AY443" s="235" t="s">
        <v>139</v>
      </c>
    </row>
    <row r="444" s="13" customFormat="1">
      <c r="A444" s="13"/>
      <c r="B444" s="225"/>
      <c r="C444" s="226"/>
      <c r="D444" s="219" t="s">
        <v>154</v>
      </c>
      <c r="E444" s="227" t="s">
        <v>19</v>
      </c>
      <c r="F444" s="228" t="s">
        <v>626</v>
      </c>
      <c r="G444" s="226"/>
      <c r="H444" s="229">
        <v>2.3959999999999999</v>
      </c>
      <c r="I444" s="230"/>
      <c r="J444" s="226"/>
      <c r="K444" s="226"/>
      <c r="L444" s="231"/>
      <c r="M444" s="232"/>
      <c r="N444" s="233"/>
      <c r="O444" s="233"/>
      <c r="P444" s="233"/>
      <c r="Q444" s="233"/>
      <c r="R444" s="233"/>
      <c r="S444" s="233"/>
      <c r="T444" s="234"/>
      <c r="U444" s="13"/>
      <c r="V444" s="13"/>
      <c r="W444" s="13"/>
      <c r="X444" s="13"/>
      <c r="Y444" s="13"/>
      <c r="Z444" s="13"/>
      <c r="AA444" s="13"/>
      <c r="AB444" s="13"/>
      <c r="AC444" s="13"/>
      <c r="AD444" s="13"/>
      <c r="AE444" s="13"/>
      <c r="AT444" s="235" t="s">
        <v>154</v>
      </c>
      <c r="AU444" s="235" t="s">
        <v>82</v>
      </c>
      <c r="AV444" s="13" t="s">
        <v>82</v>
      </c>
      <c r="AW444" s="13" t="s">
        <v>31</v>
      </c>
      <c r="AX444" s="13" t="s">
        <v>72</v>
      </c>
      <c r="AY444" s="235" t="s">
        <v>139</v>
      </c>
    </row>
    <row r="445" s="14" customFormat="1">
      <c r="A445" s="14"/>
      <c r="B445" s="236"/>
      <c r="C445" s="237"/>
      <c r="D445" s="219" t="s">
        <v>154</v>
      </c>
      <c r="E445" s="238" t="s">
        <v>19</v>
      </c>
      <c r="F445" s="239" t="s">
        <v>156</v>
      </c>
      <c r="G445" s="237"/>
      <c r="H445" s="240">
        <v>55.006</v>
      </c>
      <c r="I445" s="241"/>
      <c r="J445" s="237"/>
      <c r="K445" s="237"/>
      <c r="L445" s="242"/>
      <c r="M445" s="243"/>
      <c r="N445" s="244"/>
      <c r="O445" s="244"/>
      <c r="P445" s="244"/>
      <c r="Q445" s="244"/>
      <c r="R445" s="244"/>
      <c r="S445" s="244"/>
      <c r="T445" s="245"/>
      <c r="U445" s="14"/>
      <c r="V445" s="14"/>
      <c r="W445" s="14"/>
      <c r="X445" s="14"/>
      <c r="Y445" s="14"/>
      <c r="Z445" s="14"/>
      <c r="AA445" s="14"/>
      <c r="AB445" s="14"/>
      <c r="AC445" s="14"/>
      <c r="AD445" s="14"/>
      <c r="AE445" s="14"/>
      <c r="AT445" s="246" t="s">
        <v>154</v>
      </c>
      <c r="AU445" s="246" t="s">
        <v>82</v>
      </c>
      <c r="AV445" s="14" t="s">
        <v>147</v>
      </c>
      <c r="AW445" s="14" t="s">
        <v>31</v>
      </c>
      <c r="AX445" s="14" t="s">
        <v>80</v>
      </c>
      <c r="AY445" s="246" t="s">
        <v>139</v>
      </c>
    </row>
    <row r="446" s="2" customFormat="1" ht="24.15" customHeight="1">
      <c r="A446" s="40"/>
      <c r="B446" s="41"/>
      <c r="C446" s="206" t="s">
        <v>400</v>
      </c>
      <c r="D446" s="206" t="s">
        <v>142</v>
      </c>
      <c r="E446" s="207" t="s">
        <v>627</v>
      </c>
      <c r="F446" s="208" t="s">
        <v>628</v>
      </c>
      <c r="G446" s="209" t="s">
        <v>281</v>
      </c>
      <c r="H446" s="210">
        <v>0.64400000000000002</v>
      </c>
      <c r="I446" s="211"/>
      <c r="J446" s="212">
        <f>ROUND(I446*H446,2)</f>
        <v>0</v>
      </c>
      <c r="K446" s="208" t="s">
        <v>146</v>
      </c>
      <c r="L446" s="46"/>
      <c r="M446" s="213" t="s">
        <v>19</v>
      </c>
      <c r="N446" s="214" t="s">
        <v>43</v>
      </c>
      <c r="O446" s="86"/>
      <c r="P446" s="215">
        <f>O446*H446</f>
        <v>0</v>
      </c>
      <c r="Q446" s="215">
        <v>0</v>
      </c>
      <c r="R446" s="215">
        <f>Q446*H446</f>
        <v>0</v>
      </c>
      <c r="S446" s="215">
        <v>0</v>
      </c>
      <c r="T446" s="216">
        <f>S446*H446</f>
        <v>0</v>
      </c>
      <c r="U446" s="40"/>
      <c r="V446" s="40"/>
      <c r="W446" s="40"/>
      <c r="X446" s="40"/>
      <c r="Y446" s="40"/>
      <c r="Z446" s="40"/>
      <c r="AA446" s="40"/>
      <c r="AB446" s="40"/>
      <c r="AC446" s="40"/>
      <c r="AD446" s="40"/>
      <c r="AE446" s="40"/>
      <c r="AR446" s="217" t="s">
        <v>183</v>
      </c>
      <c r="AT446" s="217" t="s">
        <v>142</v>
      </c>
      <c r="AU446" s="217" t="s">
        <v>82</v>
      </c>
      <c r="AY446" s="19" t="s">
        <v>139</v>
      </c>
      <c r="BE446" s="218">
        <f>IF(N446="základní",J446,0)</f>
        <v>0</v>
      </c>
      <c r="BF446" s="218">
        <f>IF(N446="snížená",J446,0)</f>
        <v>0</v>
      </c>
      <c r="BG446" s="218">
        <f>IF(N446="zákl. přenesená",J446,0)</f>
        <v>0</v>
      </c>
      <c r="BH446" s="218">
        <f>IF(N446="sníž. přenesená",J446,0)</f>
        <v>0</v>
      </c>
      <c r="BI446" s="218">
        <f>IF(N446="nulová",J446,0)</f>
        <v>0</v>
      </c>
      <c r="BJ446" s="19" t="s">
        <v>80</v>
      </c>
      <c r="BK446" s="218">
        <f>ROUND(I446*H446,2)</f>
        <v>0</v>
      </c>
      <c r="BL446" s="19" t="s">
        <v>183</v>
      </c>
      <c r="BM446" s="217" t="s">
        <v>629</v>
      </c>
    </row>
    <row r="447" s="2" customFormat="1">
      <c r="A447" s="40"/>
      <c r="B447" s="41"/>
      <c r="C447" s="42"/>
      <c r="D447" s="219" t="s">
        <v>148</v>
      </c>
      <c r="E447" s="42"/>
      <c r="F447" s="220" t="s">
        <v>628</v>
      </c>
      <c r="G447" s="42"/>
      <c r="H447" s="42"/>
      <c r="I447" s="221"/>
      <c r="J447" s="42"/>
      <c r="K447" s="42"/>
      <c r="L447" s="46"/>
      <c r="M447" s="222"/>
      <c r="N447" s="223"/>
      <c r="O447" s="86"/>
      <c r="P447" s="86"/>
      <c r="Q447" s="86"/>
      <c r="R447" s="86"/>
      <c r="S447" s="86"/>
      <c r="T447" s="87"/>
      <c r="U447" s="40"/>
      <c r="V447" s="40"/>
      <c r="W447" s="40"/>
      <c r="X447" s="40"/>
      <c r="Y447" s="40"/>
      <c r="Z447" s="40"/>
      <c r="AA447" s="40"/>
      <c r="AB447" s="40"/>
      <c r="AC447" s="40"/>
      <c r="AD447" s="40"/>
      <c r="AE447" s="40"/>
      <c r="AT447" s="19" t="s">
        <v>148</v>
      </c>
      <c r="AU447" s="19" t="s">
        <v>82</v>
      </c>
    </row>
    <row r="448" s="2" customFormat="1">
      <c r="A448" s="40"/>
      <c r="B448" s="41"/>
      <c r="C448" s="42"/>
      <c r="D448" s="219" t="s">
        <v>149</v>
      </c>
      <c r="E448" s="42"/>
      <c r="F448" s="224" t="s">
        <v>567</v>
      </c>
      <c r="G448" s="42"/>
      <c r="H448" s="42"/>
      <c r="I448" s="221"/>
      <c r="J448" s="42"/>
      <c r="K448" s="42"/>
      <c r="L448" s="46"/>
      <c r="M448" s="222"/>
      <c r="N448" s="223"/>
      <c r="O448" s="86"/>
      <c r="P448" s="86"/>
      <c r="Q448" s="86"/>
      <c r="R448" s="86"/>
      <c r="S448" s="86"/>
      <c r="T448" s="87"/>
      <c r="U448" s="40"/>
      <c r="V448" s="40"/>
      <c r="W448" s="40"/>
      <c r="X448" s="40"/>
      <c r="Y448" s="40"/>
      <c r="Z448" s="40"/>
      <c r="AA448" s="40"/>
      <c r="AB448" s="40"/>
      <c r="AC448" s="40"/>
      <c r="AD448" s="40"/>
      <c r="AE448" s="40"/>
      <c r="AT448" s="19" t="s">
        <v>149</v>
      </c>
      <c r="AU448" s="19" t="s">
        <v>82</v>
      </c>
    </row>
    <row r="449" s="12" customFormat="1" ht="22.8" customHeight="1">
      <c r="A449" s="12"/>
      <c r="B449" s="190"/>
      <c r="C449" s="191"/>
      <c r="D449" s="192" t="s">
        <v>71</v>
      </c>
      <c r="E449" s="204" t="s">
        <v>630</v>
      </c>
      <c r="F449" s="204" t="s">
        <v>631</v>
      </c>
      <c r="G449" s="191"/>
      <c r="H449" s="191"/>
      <c r="I449" s="194"/>
      <c r="J449" s="205">
        <f>BK449</f>
        <v>0</v>
      </c>
      <c r="K449" s="191"/>
      <c r="L449" s="196"/>
      <c r="M449" s="197"/>
      <c r="N449" s="198"/>
      <c r="O449" s="198"/>
      <c r="P449" s="199">
        <f>SUM(P450:P477)</f>
        <v>0</v>
      </c>
      <c r="Q449" s="198"/>
      <c r="R449" s="199">
        <f>SUM(R450:R477)</f>
        <v>0</v>
      </c>
      <c r="S449" s="198"/>
      <c r="T449" s="200">
        <f>SUM(T450:T477)</f>
        <v>0</v>
      </c>
      <c r="U449" s="12"/>
      <c r="V449" s="12"/>
      <c r="W449" s="12"/>
      <c r="X449" s="12"/>
      <c r="Y449" s="12"/>
      <c r="Z449" s="12"/>
      <c r="AA449" s="12"/>
      <c r="AB449" s="12"/>
      <c r="AC449" s="12"/>
      <c r="AD449" s="12"/>
      <c r="AE449" s="12"/>
      <c r="AR449" s="201" t="s">
        <v>82</v>
      </c>
      <c r="AT449" s="202" t="s">
        <v>71</v>
      </c>
      <c r="AU449" s="202" t="s">
        <v>80</v>
      </c>
      <c r="AY449" s="201" t="s">
        <v>139</v>
      </c>
      <c r="BK449" s="203">
        <f>SUM(BK450:BK477)</f>
        <v>0</v>
      </c>
    </row>
    <row r="450" s="2" customFormat="1" ht="16.5" customHeight="1">
      <c r="A450" s="40"/>
      <c r="B450" s="41"/>
      <c r="C450" s="206" t="s">
        <v>632</v>
      </c>
      <c r="D450" s="206" t="s">
        <v>142</v>
      </c>
      <c r="E450" s="207" t="s">
        <v>633</v>
      </c>
      <c r="F450" s="208" t="s">
        <v>634</v>
      </c>
      <c r="G450" s="209" t="s">
        <v>153</v>
      </c>
      <c r="H450" s="210">
        <v>5.4000000000000004</v>
      </c>
      <c r="I450" s="211"/>
      <c r="J450" s="212">
        <f>ROUND(I450*H450,2)</f>
        <v>0</v>
      </c>
      <c r="K450" s="208" t="s">
        <v>146</v>
      </c>
      <c r="L450" s="46"/>
      <c r="M450" s="213" t="s">
        <v>19</v>
      </c>
      <c r="N450" s="214" t="s">
        <v>43</v>
      </c>
      <c r="O450" s="86"/>
      <c r="P450" s="215">
        <f>O450*H450</f>
        <v>0</v>
      </c>
      <c r="Q450" s="215">
        <v>0</v>
      </c>
      <c r="R450" s="215">
        <f>Q450*H450</f>
        <v>0</v>
      </c>
      <c r="S450" s="215">
        <v>0</v>
      </c>
      <c r="T450" s="216">
        <f>S450*H450</f>
        <v>0</v>
      </c>
      <c r="U450" s="40"/>
      <c r="V450" s="40"/>
      <c r="W450" s="40"/>
      <c r="X450" s="40"/>
      <c r="Y450" s="40"/>
      <c r="Z450" s="40"/>
      <c r="AA450" s="40"/>
      <c r="AB450" s="40"/>
      <c r="AC450" s="40"/>
      <c r="AD450" s="40"/>
      <c r="AE450" s="40"/>
      <c r="AR450" s="217" t="s">
        <v>183</v>
      </c>
      <c r="AT450" s="217" t="s">
        <v>142</v>
      </c>
      <c r="AU450" s="217" t="s">
        <v>82</v>
      </c>
      <c r="AY450" s="19" t="s">
        <v>139</v>
      </c>
      <c r="BE450" s="218">
        <f>IF(N450="základní",J450,0)</f>
        <v>0</v>
      </c>
      <c r="BF450" s="218">
        <f>IF(N450="snížená",J450,0)</f>
        <v>0</v>
      </c>
      <c r="BG450" s="218">
        <f>IF(N450="zákl. přenesená",J450,0)</f>
        <v>0</v>
      </c>
      <c r="BH450" s="218">
        <f>IF(N450="sníž. přenesená",J450,0)</f>
        <v>0</v>
      </c>
      <c r="BI450" s="218">
        <f>IF(N450="nulová",J450,0)</f>
        <v>0</v>
      </c>
      <c r="BJ450" s="19" t="s">
        <v>80</v>
      </c>
      <c r="BK450" s="218">
        <f>ROUND(I450*H450,2)</f>
        <v>0</v>
      </c>
      <c r="BL450" s="19" t="s">
        <v>183</v>
      </c>
      <c r="BM450" s="217" t="s">
        <v>635</v>
      </c>
    </row>
    <row r="451" s="2" customFormat="1">
      <c r="A451" s="40"/>
      <c r="B451" s="41"/>
      <c r="C451" s="42"/>
      <c r="D451" s="219" t="s">
        <v>148</v>
      </c>
      <c r="E451" s="42"/>
      <c r="F451" s="220" t="s">
        <v>634</v>
      </c>
      <c r="G451" s="42"/>
      <c r="H451" s="42"/>
      <c r="I451" s="221"/>
      <c r="J451" s="42"/>
      <c r="K451" s="42"/>
      <c r="L451" s="46"/>
      <c r="M451" s="222"/>
      <c r="N451" s="223"/>
      <c r="O451" s="86"/>
      <c r="P451" s="86"/>
      <c r="Q451" s="86"/>
      <c r="R451" s="86"/>
      <c r="S451" s="86"/>
      <c r="T451" s="87"/>
      <c r="U451" s="40"/>
      <c r="V451" s="40"/>
      <c r="W451" s="40"/>
      <c r="X451" s="40"/>
      <c r="Y451" s="40"/>
      <c r="Z451" s="40"/>
      <c r="AA451" s="40"/>
      <c r="AB451" s="40"/>
      <c r="AC451" s="40"/>
      <c r="AD451" s="40"/>
      <c r="AE451" s="40"/>
      <c r="AT451" s="19" t="s">
        <v>148</v>
      </c>
      <c r="AU451" s="19" t="s">
        <v>82</v>
      </c>
    </row>
    <row r="452" s="2" customFormat="1">
      <c r="A452" s="40"/>
      <c r="B452" s="41"/>
      <c r="C452" s="42"/>
      <c r="D452" s="219" t="s">
        <v>149</v>
      </c>
      <c r="E452" s="42"/>
      <c r="F452" s="224" t="s">
        <v>636</v>
      </c>
      <c r="G452" s="42"/>
      <c r="H452" s="42"/>
      <c r="I452" s="221"/>
      <c r="J452" s="42"/>
      <c r="K452" s="42"/>
      <c r="L452" s="46"/>
      <c r="M452" s="222"/>
      <c r="N452" s="223"/>
      <c r="O452" s="86"/>
      <c r="P452" s="86"/>
      <c r="Q452" s="86"/>
      <c r="R452" s="86"/>
      <c r="S452" s="86"/>
      <c r="T452" s="87"/>
      <c r="U452" s="40"/>
      <c r="V452" s="40"/>
      <c r="W452" s="40"/>
      <c r="X452" s="40"/>
      <c r="Y452" s="40"/>
      <c r="Z452" s="40"/>
      <c r="AA452" s="40"/>
      <c r="AB452" s="40"/>
      <c r="AC452" s="40"/>
      <c r="AD452" s="40"/>
      <c r="AE452" s="40"/>
      <c r="AT452" s="19" t="s">
        <v>149</v>
      </c>
      <c r="AU452" s="19" t="s">
        <v>82</v>
      </c>
    </row>
    <row r="453" s="2" customFormat="1" ht="16.5" customHeight="1">
      <c r="A453" s="40"/>
      <c r="B453" s="41"/>
      <c r="C453" s="206" t="s">
        <v>404</v>
      </c>
      <c r="D453" s="206" t="s">
        <v>142</v>
      </c>
      <c r="E453" s="207" t="s">
        <v>637</v>
      </c>
      <c r="F453" s="208" t="s">
        <v>638</v>
      </c>
      <c r="G453" s="209" t="s">
        <v>153</v>
      </c>
      <c r="H453" s="210">
        <v>5.4000000000000004</v>
      </c>
      <c r="I453" s="211"/>
      <c r="J453" s="212">
        <f>ROUND(I453*H453,2)</f>
        <v>0</v>
      </c>
      <c r="K453" s="208" t="s">
        <v>146</v>
      </c>
      <c r="L453" s="46"/>
      <c r="M453" s="213" t="s">
        <v>19</v>
      </c>
      <c r="N453" s="214" t="s">
        <v>43</v>
      </c>
      <c r="O453" s="86"/>
      <c r="P453" s="215">
        <f>O453*H453</f>
        <v>0</v>
      </c>
      <c r="Q453" s="215">
        <v>0</v>
      </c>
      <c r="R453" s="215">
        <f>Q453*H453</f>
        <v>0</v>
      </c>
      <c r="S453" s="215">
        <v>0</v>
      </c>
      <c r="T453" s="216">
        <f>S453*H453</f>
        <v>0</v>
      </c>
      <c r="U453" s="40"/>
      <c r="V453" s="40"/>
      <c r="W453" s="40"/>
      <c r="X453" s="40"/>
      <c r="Y453" s="40"/>
      <c r="Z453" s="40"/>
      <c r="AA453" s="40"/>
      <c r="AB453" s="40"/>
      <c r="AC453" s="40"/>
      <c r="AD453" s="40"/>
      <c r="AE453" s="40"/>
      <c r="AR453" s="217" t="s">
        <v>183</v>
      </c>
      <c r="AT453" s="217" t="s">
        <v>142</v>
      </c>
      <c r="AU453" s="217" t="s">
        <v>82</v>
      </c>
      <c r="AY453" s="19" t="s">
        <v>139</v>
      </c>
      <c r="BE453" s="218">
        <f>IF(N453="základní",J453,0)</f>
        <v>0</v>
      </c>
      <c r="BF453" s="218">
        <f>IF(N453="snížená",J453,0)</f>
        <v>0</v>
      </c>
      <c r="BG453" s="218">
        <f>IF(N453="zákl. přenesená",J453,0)</f>
        <v>0</v>
      </c>
      <c r="BH453" s="218">
        <f>IF(N453="sníž. přenesená",J453,0)</f>
        <v>0</v>
      </c>
      <c r="BI453" s="218">
        <f>IF(N453="nulová",J453,0)</f>
        <v>0</v>
      </c>
      <c r="BJ453" s="19" t="s">
        <v>80</v>
      </c>
      <c r="BK453" s="218">
        <f>ROUND(I453*H453,2)</f>
        <v>0</v>
      </c>
      <c r="BL453" s="19" t="s">
        <v>183</v>
      </c>
      <c r="BM453" s="217" t="s">
        <v>639</v>
      </c>
    </row>
    <row r="454" s="2" customFormat="1">
      <c r="A454" s="40"/>
      <c r="B454" s="41"/>
      <c r="C454" s="42"/>
      <c r="D454" s="219" t="s">
        <v>148</v>
      </c>
      <c r="E454" s="42"/>
      <c r="F454" s="220" t="s">
        <v>638</v>
      </c>
      <c r="G454" s="42"/>
      <c r="H454" s="42"/>
      <c r="I454" s="221"/>
      <c r="J454" s="42"/>
      <c r="K454" s="42"/>
      <c r="L454" s="46"/>
      <c r="M454" s="222"/>
      <c r="N454" s="223"/>
      <c r="O454" s="86"/>
      <c r="P454" s="86"/>
      <c r="Q454" s="86"/>
      <c r="R454" s="86"/>
      <c r="S454" s="86"/>
      <c r="T454" s="87"/>
      <c r="U454" s="40"/>
      <c r="V454" s="40"/>
      <c r="W454" s="40"/>
      <c r="X454" s="40"/>
      <c r="Y454" s="40"/>
      <c r="Z454" s="40"/>
      <c r="AA454" s="40"/>
      <c r="AB454" s="40"/>
      <c r="AC454" s="40"/>
      <c r="AD454" s="40"/>
      <c r="AE454" s="40"/>
      <c r="AT454" s="19" t="s">
        <v>148</v>
      </c>
      <c r="AU454" s="19" t="s">
        <v>82</v>
      </c>
    </row>
    <row r="455" s="2" customFormat="1">
      <c r="A455" s="40"/>
      <c r="B455" s="41"/>
      <c r="C455" s="42"/>
      <c r="D455" s="219" t="s">
        <v>149</v>
      </c>
      <c r="E455" s="42"/>
      <c r="F455" s="224" t="s">
        <v>636</v>
      </c>
      <c r="G455" s="42"/>
      <c r="H455" s="42"/>
      <c r="I455" s="221"/>
      <c r="J455" s="42"/>
      <c r="K455" s="42"/>
      <c r="L455" s="46"/>
      <c r="M455" s="222"/>
      <c r="N455" s="223"/>
      <c r="O455" s="86"/>
      <c r="P455" s="86"/>
      <c r="Q455" s="86"/>
      <c r="R455" s="86"/>
      <c r="S455" s="86"/>
      <c r="T455" s="87"/>
      <c r="U455" s="40"/>
      <c r="V455" s="40"/>
      <c r="W455" s="40"/>
      <c r="X455" s="40"/>
      <c r="Y455" s="40"/>
      <c r="Z455" s="40"/>
      <c r="AA455" s="40"/>
      <c r="AB455" s="40"/>
      <c r="AC455" s="40"/>
      <c r="AD455" s="40"/>
      <c r="AE455" s="40"/>
      <c r="AT455" s="19" t="s">
        <v>149</v>
      </c>
      <c r="AU455" s="19" t="s">
        <v>82</v>
      </c>
    </row>
    <row r="456" s="2" customFormat="1" ht="24.15" customHeight="1">
      <c r="A456" s="40"/>
      <c r="B456" s="41"/>
      <c r="C456" s="206" t="s">
        <v>640</v>
      </c>
      <c r="D456" s="206" t="s">
        <v>142</v>
      </c>
      <c r="E456" s="207" t="s">
        <v>641</v>
      </c>
      <c r="F456" s="208" t="s">
        <v>642</v>
      </c>
      <c r="G456" s="209" t="s">
        <v>145</v>
      </c>
      <c r="H456" s="210">
        <v>5.4000000000000004</v>
      </c>
      <c r="I456" s="211"/>
      <c r="J456" s="212">
        <f>ROUND(I456*H456,2)</f>
        <v>0</v>
      </c>
      <c r="K456" s="208" t="s">
        <v>146</v>
      </c>
      <c r="L456" s="46"/>
      <c r="M456" s="213" t="s">
        <v>19</v>
      </c>
      <c r="N456" s="214" t="s">
        <v>43</v>
      </c>
      <c r="O456" s="86"/>
      <c r="P456" s="215">
        <f>O456*H456</f>
        <v>0</v>
      </c>
      <c r="Q456" s="215">
        <v>0</v>
      </c>
      <c r="R456" s="215">
        <f>Q456*H456</f>
        <v>0</v>
      </c>
      <c r="S456" s="215">
        <v>0</v>
      </c>
      <c r="T456" s="216">
        <f>S456*H456</f>
        <v>0</v>
      </c>
      <c r="U456" s="40"/>
      <c r="V456" s="40"/>
      <c r="W456" s="40"/>
      <c r="X456" s="40"/>
      <c r="Y456" s="40"/>
      <c r="Z456" s="40"/>
      <c r="AA456" s="40"/>
      <c r="AB456" s="40"/>
      <c r="AC456" s="40"/>
      <c r="AD456" s="40"/>
      <c r="AE456" s="40"/>
      <c r="AR456" s="217" t="s">
        <v>183</v>
      </c>
      <c r="AT456" s="217" t="s">
        <v>142</v>
      </c>
      <c r="AU456" s="217" t="s">
        <v>82</v>
      </c>
      <c r="AY456" s="19" t="s">
        <v>139</v>
      </c>
      <c r="BE456" s="218">
        <f>IF(N456="základní",J456,0)</f>
        <v>0</v>
      </c>
      <c r="BF456" s="218">
        <f>IF(N456="snížená",J456,0)</f>
        <v>0</v>
      </c>
      <c r="BG456" s="218">
        <f>IF(N456="zákl. přenesená",J456,0)</f>
        <v>0</v>
      </c>
      <c r="BH456" s="218">
        <f>IF(N456="sníž. přenesená",J456,0)</f>
        <v>0</v>
      </c>
      <c r="BI456" s="218">
        <f>IF(N456="nulová",J456,0)</f>
        <v>0</v>
      </c>
      <c r="BJ456" s="19" t="s">
        <v>80</v>
      </c>
      <c r="BK456" s="218">
        <f>ROUND(I456*H456,2)</f>
        <v>0</v>
      </c>
      <c r="BL456" s="19" t="s">
        <v>183</v>
      </c>
      <c r="BM456" s="217" t="s">
        <v>643</v>
      </c>
    </row>
    <row r="457" s="2" customFormat="1">
      <c r="A457" s="40"/>
      <c r="B457" s="41"/>
      <c r="C457" s="42"/>
      <c r="D457" s="219" t="s">
        <v>148</v>
      </c>
      <c r="E457" s="42"/>
      <c r="F457" s="220" t="s">
        <v>642</v>
      </c>
      <c r="G457" s="42"/>
      <c r="H457" s="42"/>
      <c r="I457" s="221"/>
      <c r="J457" s="42"/>
      <c r="K457" s="42"/>
      <c r="L457" s="46"/>
      <c r="M457" s="222"/>
      <c r="N457" s="223"/>
      <c r="O457" s="86"/>
      <c r="P457" s="86"/>
      <c r="Q457" s="86"/>
      <c r="R457" s="86"/>
      <c r="S457" s="86"/>
      <c r="T457" s="87"/>
      <c r="U457" s="40"/>
      <c r="V457" s="40"/>
      <c r="W457" s="40"/>
      <c r="X457" s="40"/>
      <c r="Y457" s="40"/>
      <c r="Z457" s="40"/>
      <c r="AA457" s="40"/>
      <c r="AB457" s="40"/>
      <c r="AC457" s="40"/>
      <c r="AD457" s="40"/>
      <c r="AE457" s="40"/>
      <c r="AT457" s="19" t="s">
        <v>148</v>
      </c>
      <c r="AU457" s="19" t="s">
        <v>82</v>
      </c>
    </row>
    <row r="458" s="2" customFormat="1">
      <c r="A458" s="40"/>
      <c r="B458" s="41"/>
      <c r="C458" s="42"/>
      <c r="D458" s="219" t="s">
        <v>149</v>
      </c>
      <c r="E458" s="42"/>
      <c r="F458" s="224" t="s">
        <v>636</v>
      </c>
      <c r="G458" s="42"/>
      <c r="H458" s="42"/>
      <c r="I458" s="221"/>
      <c r="J458" s="42"/>
      <c r="K458" s="42"/>
      <c r="L458" s="46"/>
      <c r="M458" s="222"/>
      <c r="N458" s="223"/>
      <c r="O458" s="86"/>
      <c r="P458" s="86"/>
      <c r="Q458" s="86"/>
      <c r="R458" s="86"/>
      <c r="S458" s="86"/>
      <c r="T458" s="87"/>
      <c r="U458" s="40"/>
      <c r="V458" s="40"/>
      <c r="W458" s="40"/>
      <c r="X458" s="40"/>
      <c r="Y458" s="40"/>
      <c r="Z458" s="40"/>
      <c r="AA458" s="40"/>
      <c r="AB458" s="40"/>
      <c r="AC458" s="40"/>
      <c r="AD458" s="40"/>
      <c r="AE458" s="40"/>
      <c r="AT458" s="19" t="s">
        <v>149</v>
      </c>
      <c r="AU458" s="19" t="s">
        <v>82</v>
      </c>
    </row>
    <row r="459" s="2" customFormat="1" ht="24.15" customHeight="1">
      <c r="A459" s="40"/>
      <c r="B459" s="41"/>
      <c r="C459" s="206" t="s">
        <v>407</v>
      </c>
      <c r="D459" s="206" t="s">
        <v>142</v>
      </c>
      <c r="E459" s="207" t="s">
        <v>644</v>
      </c>
      <c r="F459" s="208" t="s">
        <v>645</v>
      </c>
      <c r="G459" s="209" t="s">
        <v>153</v>
      </c>
      <c r="H459" s="210">
        <v>5.4000000000000004</v>
      </c>
      <c r="I459" s="211"/>
      <c r="J459" s="212">
        <f>ROUND(I459*H459,2)</f>
        <v>0</v>
      </c>
      <c r="K459" s="208" t="s">
        <v>146</v>
      </c>
      <c r="L459" s="46"/>
      <c r="M459" s="213" t="s">
        <v>19</v>
      </c>
      <c r="N459" s="214" t="s">
        <v>43</v>
      </c>
      <c r="O459" s="86"/>
      <c r="P459" s="215">
        <f>O459*H459</f>
        <v>0</v>
      </c>
      <c r="Q459" s="215">
        <v>0</v>
      </c>
      <c r="R459" s="215">
        <f>Q459*H459</f>
        <v>0</v>
      </c>
      <c r="S459" s="215">
        <v>0</v>
      </c>
      <c r="T459" s="216">
        <f>S459*H459</f>
        <v>0</v>
      </c>
      <c r="U459" s="40"/>
      <c r="V459" s="40"/>
      <c r="W459" s="40"/>
      <c r="X459" s="40"/>
      <c r="Y459" s="40"/>
      <c r="Z459" s="40"/>
      <c r="AA459" s="40"/>
      <c r="AB459" s="40"/>
      <c r="AC459" s="40"/>
      <c r="AD459" s="40"/>
      <c r="AE459" s="40"/>
      <c r="AR459" s="217" t="s">
        <v>183</v>
      </c>
      <c r="AT459" s="217" t="s">
        <v>142</v>
      </c>
      <c r="AU459" s="217" t="s">
        <v>82</v>
      </c>
      <c r="AY459" s="19" t="s">
        <v>139</v>
      </c>
      <c r="BE459" s="218">
        <f>IF(N459="základní",J459,0)</f>
        <v>0</v>
      </c>
      <c r="BF459" s="218">
        <f>IF(N459="snížená",J459,0)</f>
        <v>0</v>
      </c>
      <c r="BG459" s="218">
        <f>IF(N459="zákl. přenesená",J459,0)</f>
        <v>0</v>
      </c>
      <c r="BH459" s="218">
        <f>IF(N459="sníž. přenesená",J459,0)</f>
        <v>0</v>
      </c>
      <c r="BI459" s="218">
        <f>IF(N459="nulová",J459,0)</f>
        <v>0</v>
      </c>
      <c r="BJ459" s="19" t="s">
        <v>80</v>
      </c>
      <c r="BK459" s="218">
        <f>ROUND(I459*H459,2)</f>
        <v>0</v>
      </c>
      <c r="BL459" s="19" t="s">
        <v>183</v>
      </c>
      <c r="BM459" s="217" t="s">
        <v>646</v>
      </c>
    </row>
    <row r="460" s="2" customFormat="1">
      <c r="A460" s="40"/>
      <c r="B460" s="41"/>
      <c r="C460" s="42"/>
      <c r="D460" s="219" t="s">
        <v>148</v>
      </c>
      <c r="E460" s="42"/>
      <c r="F460" s="220" t="s">
        <v>645</v>
      </c>
      <c r="G460" s="42"/>
      <c r="H460" s="42"/>
      <c r="I460" s="221"/>
      <c r="J460" s="42"/>
      <c r="K460" s="42"/>
      <c r="L460" s="46"/>
      <c r="M460" s="222"/>
      <c r="N460" s="223"/>
      <c r="O460" s="86"/>
      <c r="P460" s="86"/>
      <c r="Q460" s="86"/>
      <c r="R460" s="86"/>
      <c r="S460" s="86"/>
      <c r="T460" s="87"/>
      <c r="U460" s="40"/>
      <c r="V460" s="40"/>
      <c r="W460" s="40"/>
      <c r="X460" s="40"/>
      <c r="Y460" s="40"/>
      <c r="Z460" s="40"/>
      <c r="AA460" s="40"/>
      <c r="AB460" s="40"/>
      <c r="AC460" s="40"/>
      <c r="AD460" s="40"/>
      <c r="AE460" s="40"/>
      <c r="AT460" s="19" t="s">
        <v>148</v>
      </c>
      <c r="AU460" s="19" t="s">
        <v>82</v>
      </c>
    </row>
    <row r="461" s="2" customFormat="1">
      <c r="A461" s="40"/>
      <c r="B461" s="41"/>
      <c r="C461" s="42"/>
      <c r="D461" s="219" t="s">
        <v>149</v>
      </c>
      <c r="E461" s="42"/>
      <c r="F461" s="224" t="s">
        <v>647</v>
      </c>
      <c r="G461" s="42"/>
      <c r="H461" s="42"/>
      <c r="I461" s="221"/>
      <c r="J461" s="42"/>
      <c r="K461" s="42"/>
      <c r="L461" s="46"/>
      <c r="M461" s="222"/>
      <c r="N461" s="223"/>
      <c r="O461" s="86"/>
      <c r="P461" s="86"/>
      <c r="Q461" s="86"/>
      <c r="R461" s="86"/>
      <c r="S461" s="86"/>
      <c r="T461" s="87"/>
      <c r="U461" s="40"/>
      <c r="V461" s="40"/>
      <c r="W461" s="40"/>
      <c r="X461" s="40"/>
      <c r="Y461" s="40"/>
      <c r="Z461" s="40"/>
      <c r="AA461" s="40"/>
      <c r="AB461" s="40"/>
      <c r="AC461" s="40"/>
      <c r="AD461" s="40"/>
      <c r="AE461" s="40"/>
      <c r="AT461" s="19" t="s">
        <v>149</v>
      </c>
      <c r="AU461" s="19" t="s">
        <v>82</v>
      </c>
    </row>
    <row r="462" s="13" customFormat="1">
      <c r="A462" s="13"/>
      <c r="B462" s="225"/>
      <c r="C462" s="226"/>
      <c r="D462" s="219" t="s">
        <v>154</v>
      </c>
      <c r="E462" s="227" t="s">
        <v>19</v>
      </c>
      <c r="F462" s="228" t="s">
        <v>648</v>
      </c>
      <c r="G462" s="226"/>
      <c r="H462" s="229">
        <v>5.4000000000000004</v>
      </c>
      <c r="I462" s="230"/>
      <c r="J462" s="226"/>
      <c r="K462" s="226"/>
      <c r="L462" s="231"/>
      <c r="M462" s="232"/>
      <c r="N462" s="233"/>
      <c r="O462" s="233"/>
      <c r="P462" s="233"/>
      <c r="Q462" s="233"/>
      <c r="R462" s="233"/>
      <c r="S462" s="233"/>
      <c r="T462" s="234"/>
      <c r="U462" s="13"/>
      <c r="V462" s="13"/>
      <c r="W462" s="13"/>
      <c r="X462" s="13"/>
      <c r="Y462" s="13"/>
      <c r="Z462" s="13"/>
      <c r="AA462" s="13"/>
      <c r="AB462" s="13"/>
      <c r="AC462" s="13"/>
      <c r="AD462" s="13"/>
      <c r="AE462" s="13"/>
      <c r="AT462" s="235" t="s">
        <v>154</v>
      </c>
      <c r="AU462" s="235" t="s">
        <v>82</v>
      </c>
      <c r="AV462" s="13" t="s">
        <v>82</v>
      </c>
      <c r="AW462" s="13" t="s">
        <v>31</v>
      </c>
      <c r="AX462" s="13" t="s">
        <v>72</v>
      </c>
      <c r="AY462" s="235" t="s">
        <v>139</v>
      </c>
    </row>
    <row r="463" s="14" customFormat="1">
      <c r="A463" s="14"/>
      <c r="B463" s="236"/>
      <c r="C463" s="237"/>
      <c r="D463" s="219" t="s">
        <v>154</v>
      </c>
      <c r="E463" s="238" t="s">
        <v>19</v>
      </c>
      <c r="F463" s="239" t="s">
        <v>156</v>
      </c>
      <c r="G463" s="237"/>
      <c r="H463" s="240">
        <v>5.4000000000000004</v>
      </c>
      <c r="I463" s="241"/>
      <c r="J463" s="237"/>
      <c r="K463" s="237"/>
      <c r="L463" s="242"/>
      <c r="M463" s="243"/>
      <c r="N463" s="244"/>
      <c r="O463" s="244"/>
      <c r="P463" s="244"/>
      <c r="Q463" s="244"/>
      <c r="R463" s="244"/>
      <c r="S463" s="244"/>
      <c r="T463" s="245"/>
      <c r="U463" s="14"/>
      <c r="V463" s="14"/>
      <c r="W463" s="14"/>
      <c r="X463" s="14"/>
      <c r="Y463" s="14"/>
      <c r="Z463" s="14"/>
      <c r="AA463" s="14"/>
      <c r="AB463" s="14"/>
      <c r="AC463" s="14"/>
      <c r="AD463" s="14"/>
      <c r="AE463" s="14"/>
      <c r="AT463" s="246" t="s">
        <v>154</v>
      </c>
      <c r="AU463" s="246" t="s">
        <v>82</v>
      </c>
      <c r="AV463" s="14" t="s">
        <v>147</v>
      </c>
      <c r="AW463" s="14" t="s">
        <v>31</v>
      </c>
      <c r="AX463" s="14" t="s">
        <v>80</v>
      </c>
      <c r="AY463" s="246" t="s">
        <v>139</v>
      </c>
    </row>
    <row r="464" s="2" customFormat="1" ht="16.5" customHeight="1">
      <c r="A464" s="40"/>
      <c r="B464" s="41"/>
      <c r="C464" s="268" t="s">
        <v>649</v>
      </c>
      <c r="D464" s="268" t="s">
        <v>219</v>
      </c>
      <c r="E464" s="269" t="s">
        <v>650</v>
      </c>
      <c r="F464" s="270" t="s">
        <v>651</v>
      </c>
      <c r="G464" s="271" t="s">
        <v>153</v>
      </c>
      <c r="H464" s="272">
        <v>5.4000000000000004</v>
      </c>
      <c r="I464" s="273"/>
      <c r="J464" s="274">
        <f>ROUND(I464*H464,2)</f>
        <v>0</v>
      </c>
      <c r="K464" s="270" t="s">
        <v>146</v>
      </c>
      <c r="L464" s="275"/>
      <c r="M464" s="276" t="s">
        <v>19</v>
      </c>
      <c r="N464" s="277" t="s">
        <v>43</v>
      </c>
      <c r="O464" s="86"/>
      <c r="P464" s="215">
        <f>O464*H464</f>
        <v>0</v>
      </c>
      <c r="Q464" s="215">
        <v>0</v>
      </c>
      <c r="R464" s="215">
        <f>Q464*H464</f>
        <v>0</v>
      </c>
      <c r="S464" s="215">
        <v>0</v>
      </c>
      <c r="T464" s="216">
        <f>S464*H464</f>
        <v>0</v>
      </c>
      <c r="U464" s="40"/>
      <c r="V464" s="40"/>
      <c r="W464" s="40"/>
      <c r="X464" s="40"/>
      <c r="Y464" s="40"/>
      <c r="Z464" s="40"/>
      <c r="AA464" s="40"/>
      <c r="AB464" s="40"/>
      <c r="AC464" s="40"/>
      <c r="AD464" s="40"/>
      <c r="AE464" s="40"/>
      <c r="AR464" s="217" t="s">
        <v>225</v>
      </c>
      <c r="AT464" s="217" t="s">
        <v>219</v>
      </c>
      <c r="AU464" s="217" t="s">
        <v>82</v>
      </c>
      <c r="AY464" s="19" t="s">
        <v>139</v>
      </c>
      <c r="BE464" s="218">
        <f>IF(N464="základní",J464,0)</f>
        <v>0</v>
      </c>
      <c r="BF464" s="218">
        <f>IF(N464="snížená",J464,0)</f>
        <v>0</v>
      </c>
      <c r="BG464" s="218">
        <f>IF(N464="zákl. přenesená",J464,0)</f>
        <v>0</v>
      </c>
      <c r="BH464" s="218">
        <f>IF(N464="sníž. přenesená",J464,0)</f>
        <v>0</v>
      </c>
      <c r="BI464" s="218">
        <f>IF(N464="nulová",J464,0)</f>
        <v>0</v>
      </c>
      <c r="BJ464" s="19" t="s">
        <v>80</v>
      </c>
      <c r="BK464" s="218">
        <f>ROUND(I464*H464,2)</f>
        <v>0</v>
      </c>
      <c r="BL464" s="19" t="s">
        <v>183</v>
      </c>
      <c r="BM464" s="217" t="s">
        <v>652</v>
      </c>
    </row>
    <row r="465" s="2" customFormat="1">
      <c r="A465" s="40"/>
      <c r="B465" s="41"/>
      <c r="C465" s="42"/>
      <c r="D465" s="219" t="s">
        <v>148</v>
      </c>
      <c r="E465" s="42"/>
      <c r="F465" s="220" t="s">
        <v>651</v>
      </c>
      <c r="G465" s="42"/>
      <c r="H465" s="42"/>
      <c r="I465" s="221"/>
      <c r="J465" s="42"/>
      <c r="K465" s="42"/>
      <c r="L465" s="46"/>
      <c r="M465" s="222"/>
      <c r="N465" s="223"/>
      <c r="O465" s="86"/>
      <c r="P465" s="86"/>
      <c r="Q465" s="86"/>
      <c r="R465" s="86"/>
      <c r="S465" s="86"/>
      <c r="T465" s="87"/>
      <c r="U465" s="40"/>
      <c r="V465" s="40"/>
      <c r="W465" s="40"/>
      <c r="X465" s="40"/>
      <c r="Y465" s="40"/>
      <c r="Z465" s="40"/>
      <c r="AA465" s="40"/>
      <c r="AB465" s="40"/>
      <c r="AC465" s="40"/>
      <c r="AD465" s="40"/>
      <c r="AE465" s="40"/>
      <c r="AT465" s="19" t="s">
        <v>148</v>
      </c>
      <c r="AU465" s="19" t="s">
        <v>82</v>
      </c>
    </row>
    <row r="466" s="2" customFormat="1" ht="21.75" customHeight="1">
      <c r="A466" s="40"/>
      <c r="B466" s="41"/>
      <c r="C466" s="206" t="s">
        <v>411</v>
      </c>
      <c r="D466" s="206" t="s">
        <v>142</v>
      </c>
      <c r="E466" s="207" t="s">
        <v>653</v>
      </c>
      <c r="F466" s="208" t="s">
        <v>654</v>
      </c>
      <c r="G466" s="209" t="s">
        <v>153</v>
      </c>
      <c r="H466" s="210">
        <v>5.4000000000000004</v>
      </c>
      <c r="I466" s="211"/>
      <c r="J466" s="212">
        <f>ROUND(I466*H466,2)</f>
        <v>0</v>
      </c>
      <c r="K466" s="208" t="s">
        <v>146</v>
      </c>
      <c r="L466" s="46"/>
      <c r="M466" s="213" t="s">
        <v>19</v>
      </c>
      <c r="N466" s="214" t="s">
        <v>43</v>
      </c>
      <c r="O466" s="86"/>
      <c r="P466" s="215">
        <f>O466*H466</f>
        <v>0</v>
      </c>
      <c r="Q466" s="215">
        <v>0</v>
      </c>
      <c r="R466" s="215">
        <f>Q466*H466</f>
        <v>0</v>
      </c>
      <c r="S466" s="215">
        <v>0</v>
      </c>
      <c r="T466" s="216">
        <f>S466*H466</f>
        <v>0</v>
      </c>
      <c r="U466" s="40"/>
      <c r="V466" s="40"/>
      <c r="W466" s="40"/>
      <c r="X466" s="40"/>
      <c r="Y466" s="40"/>
      <c r="Z466" s="40"/>
      <c r="AA466" s="40"/>
      <c r="AB466" s="40"/>
      <c r="AC466" s="40"/>
      <c r="AD466" s="40"/>
      <c r="AE466" s="40"/>
      <c r="AR466" s="217" t="s">
        <v>183</v>
      </c>
      <c r="AT466" s="217" t="s">
        <v>142</v>
      </c>
      <c r="AU466" s="217" t="s">
        <v>82</v>
      </c>
      <c r="AY466" s="19" t="s">
        <v>139</v>
      </c>
      <c r="BE466" s="218">
        <f>IF(N466="základní",J466,0)</f>
        <v>0</v>
      </c>
      <c r="BF466" s="218">
        <f>IF(N466="snížená",J466,0)</f>
        <v>0</v>
      </c>
      <c r="BG466" s="218">
        <f>IF(N466="zákl. přenesená",J466,0)</f>
        <v>0</v>
      </c>
      <c r="BH466" s="218">
        <f>IF(N466="sníž. přenesená",J466,0)</f>
        <v>0</v>
      </c>
      <c r="BI466" s="218">
        <f>IF(N466="nulová",J466,0)</f>
        <v>0</v>
      </c>
      <c r="BJ466" s="19" t="s">
        <v>80</v>
      </c>
      <c r="BK466" s="218">
        <f>ROUND(I466*H466,2)</f>
        <v>0</v>
      </c>
      <c r="BL466" s="19" t="s">
        <v>183</v>
      </c>
      <c r="BM466" s="217" t="s">
        <v>655</v>
      </c>
    </row>
    <row r="467" s="2" customFormat="1">
      <c r="A467" s="40"/>
      <c r="B467" s="41"/>
      <c r="C467" s="42"/>
      <c r="D467" s="219" t="s">
        <v>148</v>
      </c>
      <c r="E467" s="42"/>
      <c r="F467" s="220" t="s">
        <v>654</v>
      </c>
      <c r="G467" s="42"/>
      <c r="H467" s="42"/>
      <c r="I467" s="221"/>
      <c r="J467" s="42"/>
      <c r="K467" s="42"/>
      <c r="L467" s="46"/>
      <c r="M467" s="222"/>
      <c r="N467" s="223"/>
      <c r="O467" s="86"/>
      <c r="P467" s="86"/>
      <c r="Q467" s="86"/>
      <c r="R467" s="86"/>
      <c r="S467" s="86"/>
      <c r="T467" s="87"/>
      <c r="U467" s="40"/>
      <c r="V467" s="40"/>
      <c r="W467" s="40"/>
      <c r="X467" s="40"/>
      <c r="Y467" s="40"/>
      <c r="Z467" s="40"/>
      <c r="AA467" s="40"/>
      <c r="AB467" s="40"/>
      <c r="AC467" s="40"/>
      <c r="AD467" s="40"/>
      <c r="AE467" s="40"/>
      <c r="AT467" s="19" t="s">
        <v>148</v>
      </c>
      <c r="AU467" s="19" t="s">
        <v>82</v>
      </c>
    </row>
    <row r="468" s="2" customFormat="1">
      <c r="A468" s="40"/>
      <c r="B468" s="41"/>
      <c r="C468" s="42"/>
      <c r="D468" s="219" t="s">
        <v>149</v>
      </c>
      <c r="E468" s="42"/>
      <c r="F468" s="224" t="s">
        <v>647</v>
      </c>
      <c r="G468" s="42"/>
      <c r="H468" s="42"/>
      <c r="I468" s="221"/>
      <c r="J468" s="42"/>
      <c r="K468" s="42"/>
      <c r="L468" s="46"/>
      <c r="M468" s="222"/>
      <c r="N468" s="223"/>
      <c r="O468" s="86"/>
      <c r="P468" s="86"/>
      <c r="Q468" s="86"/>
      <c r="R468" s="86"/>
      <c r="S468" s="86"/>
      <c r="T468" s="87"/>
      <c r="U468" s="40"/>
      <c r="V468" s="40"/>
      <c r="W468" s="40"/>
      <c r="X468" s="40"/>
      <c r="Y468" s="40"/>
      <c r="Z468" s="40"/>
      <c r="AA468" s="40"/>
      <c r="AB468" s="40"/>
      <c r="AC468" s="40"/>
      <c r="AD468" s="40"/>
      <c r="AE468" s="40"/>
      <c r="AT468" s="19" t="s">
        <v>149</v>
      </c>
      <c r="AU468" s="19" t="s">
        <v>82</v>
      </c>
    </row>
    <row r="469" s="2" customFormat="1" ht="16.5" customHeight="1">
      <c r="A469" s="40"/>
      <c r="B469" s="41"/>
      <c r="C469" s="206" t="s">
        <v>656</v>
      </c>
      <c r="D469" s="206" t="s">
        <v>142</v>
      </c>
      <c r="E469" s="207" t="s">
        <v>657</v>
      </c>
      <c r="F469" s="208" t="s">
        <v>658</v>
      </c>
      <c r="G469" s="209" t="s">
        <v>145</v>
      </c>
      <c r="H469" s="210">
        <v>4</v>
      </c>
      <c r="I469" s="211"/>
      <c r="J469" s="212">
        <f>ROUND(I469*H469,2)</f>
        <v>0</v>
      </c>
      <c r="K469" s="208" t="s">
        <v>146</v>
      </c>
      <c r="L469" s="46"/>
      <c r="M469" s="213" t="s">
        <v>19</v>
      </c>
      <c r="N469" s="214" t="s">
        <v>43</v>
      </c>
      <c r="O469" s="86"/>
      <c r="P469" s="215">
        <f>O469*H469</f>
        <v>0</v>
      </c>
      <c r="Q469" s="215">
        <v>0</v>
      </c>
      <c r="R469" s="215">
        <f>Q469*H469</f>
        <v>0</v>
      </c>
      <c r="S469" s="215">
        <v>0</v>
      </c>
      <c r="T469" s="216">
        <f>S469*H469</f>
        <v>0</v>
      </c>
      <c r="U469" s="40"/>
      <c r="V469" s="40"/>
      <c r="W469" s="40"/>
      <c r="X469" s="40"/>
      <c r="Y469" s="40"/>
      <c r="Z469" s="40"/>
      <c r="AA469" s="40"/>
      <c r="AB469" s="40"/>
      <c r="AC469" s="40"/>
      <c r="AD469" s="40"/>
      <c r="AE469" s="40"/>
      <c r="AR469" s="217" t="s">
        <v>183</v>
      </c>
      <c r="AT469" s="217" t="s">
        <v>142</v>
      </c>
      <c r="AU469" s="217" t="s">
        <v>82</v>
      </c>
      <c r="AY469" s="19" t="s">
        <v>139</v>
      </c>
      <c r="BE469" s="218">
        <f>IF(N469="základní",J469,0)</f>
        <v>0</v>
      </c>
      <c r="BF469" s="218">
        <f>IF(N469="snížená",J469,0)</f>
        <v>0</v>
      </c>
      <c r="BG469" s="218">
        <f>IF(N469="zákl. přenesená",J469,0)</f>
        <v>0</v>
      </c>
      <c r="BH469" s="218">
        <f>IF(N469="sníž. přenesená",J469,0)</f>
        <v>0</v>
      </c>
      <c r="BI469" s="218">
        <f>IF(N469="nulová",J469,0)</f>
        <v>0</v>
      </c>
      <c r="BJ469" s="19" t="s">
        <v>80</v>
      </c>
      <c r="BK469" s="218">
        <f>ROUND(I469*H469,2)</f>
        <v>0</v>
      </c>
      <c r="BL469" s="19" t="s">
        <v>183</v>
      </c>
      <c r="BM469" s="217" t="s">
        <v>659</v>
      </c>
    </row>
    <row r="470" s="2" customFormat="1">
      <c r="A470" s="40"/>
      <c r="B470" s="41"/>
      <c r="C470" s="42"/>
      <c r="D470" s="219" t="s">
        <v>148</v>
      </c>
      <c r="E470" s="42"/>
      <c r="F470" s="220" t="s">
        <v>658</v>
      </c>
      <c r="G470" s="42"/>
      <c r="H470" s="42"/>
      <c r="I470" s="221"/>
      <c r="J470" s="42"/>
      <c r="K470" s="42"/>
      <c r="L470" s="46"/>
      <c r="M470" s="222"/>
      <c r="N470" s="223"/>
      <c r="O470" s="86"/>
      <c r="P470" s="86"/>
      <c r="Q470" s="86"/>
      <c r="R470" s="86"/>
      <c r="S470" s="86"/>
      <c r="T470" s="87"/>
      <c r="U470" s="40"/>
      <c r="V470" s="40"/>
      <c r="W470" s="40"/>
      <c r="X470" s="40"/>
      <c r="Y470" s="40"/>
      <c r="Z470" s="40"/>
      <c r="AA470" s="40"/>
      <c r="AB470" s="40"/>
      <c r="AC470" s="40"/>
      <c r="AD470" s="40"/>
      <c r="AE470" s="40"/>
      <c r="AT470" s="19" t="s">
        <v>148</v>
      </c>
      <c r="AU470" s="19" t="s">
        <v>82</v>
      </c>
    </row>
    <row r="471" s="2" customFormat="1">
      <c r="A471" s="40"/>
      <c r="B471" s="41"/>
      <c r="C471" s="42"/>
      <c r="D471" s="219" t="s">
        <v>149</v>
      </c>
      <c r="E471" s="42"/>
      <c r="F471" s="224" t="s">
        <v>660</v>
      </c>
      <c r="G471" s="42"/>
      <c r="H471" s="42"/>
      <c r="I471" s="221"/>
      <c r="J471" s="42"/>
      <c r="K471" s="42"/>
      <c r="L471" s="46"/>
      <c r="M471" s="222"/>
      <c r="N471" s="223"/>
      <c r="O471" s="86"/>
      <c r="P471" s="86"/>
      <c r="Q471" s="86"/>
      <c r="R471" s="86"/>
      <c r="S471" s="86"/>
      <c r="T471" s="87"/>
      <c r="U471" s="40"/>
      <c r="V471" s="40"/>
      <c r="W471" s="40"/>
      <c r="X471" s="40"/>
      <c r="Y471" s="40"/>
      <c r="Z471" s="40"/>
      <c r="AA471" s="40"/>
      <c r="AB471" s="40"/>
      <c r="AC471" s="40"/>
      <c r="AD471" s="40"/>
      <c r="AE471" s="40"/>
      <c r="AT471" s="19" t="s">
        <v>149</v>
      </c>
      <c r="AU471" s="19" t="s">
        <v>82</v>
      </c>
    </row>
    <row r="472" s="2" customFormat="1" ht="21.75" customHeight="1">
      <c r="A472" s="40"/>
      <c r="B472" s="41"/>
      <c r="C472" s="206" t="s">
        <v>417</v>
      </c>
      <c r="D472" s="206" t="s">
        <v>142</v>
      </c>
      <c r="E472" s="207" t="s">
        <v>661</v>
      </c>
      <c r="F472" s="208" t="s">
        <v>662</v>
      </c>
      <c r="G472" s="209" t="s">
        <v>145</v>
      </c>
      <c r="H472" s="210">
        <v>2</v>
      </c>
      <c r="I472" s="211"/>
      <c r="J472" s="212">
        <f>ROUND(I472*H472,2)</f>
        <v>0</v>
      </c>
      <c r="K472" s="208" t="s">
        <v>146</v>
      </c>
      <c r="L472" s="46"/>
      <c r="M472" s="213" t="s">
        <v>19</v>
      </c>
      <c r="N472" s="214" t="s">
        <v>43</v>
      </c>
      <c r="O472" s="86"/>
      <c r="P472" s="215">
        <f>O472*H472</f>
        <v>0</v>
      </c>
      <c r="Q472" s="215">
        <v>0</v>
      </c>
      <c r="R472" s="215">
        <f>Q472*H472</f>
        <v>0</v>
      </c>
      <c r="S472" s="215">
        <v>0</v>
      </c>
      <c r="T472" s="216">
        <f>S472*H472</f>
        <v>0</v>
      </c>
      <c r="U472" s="40"/>
      <c r="V472" s="40"/>
      <c r="W472" s="40"/>
      <c r="X472" s="40"/>
      <c r="Y472" s="40"/>
      <c r="Z472" s="40"/>
      <c r="AA472" s="40"/>
      <c r="AB472" s="40"/>
      <c r="AC472" s="40"/>
      <c r="AD472" s="40"/>
      <c r="AE472" s="40"/>
      <c r="AR472" s="217" t="s">
        <v>183</v>
      </c>
      <c r="AT472" s="217" t="s">
        <v>142</v>
      </c>
      <c r="AU472" s="217" t="s">
        <v>82</v>
      </c>
      <c r="AY472" s="19" t="s">
        <v>139</v>
      </c>
      <c r="BE472" s="218">
        <f>IF(N472="základní",J472,0)</f>
        <v>0</v>
      </c>
      <c r="BF472" s="218">
        <f>IF(N472="snížená",J472,0)</f>
        <v>0</v>
      </c>
      <c r="BG472" s="218">
        <f>IF(N472="zákl. přenesená",J472,0)</f>
        <v>0</v>
      </c>
      <c r="BH472" s="218">
        <f>IF(N472="sníž. přenesená",J472,0)</f>
        <v>0</v>
      </c>
      <c r="BI472" s="218">
        <f>IF(N472="nulová",J472,0)</f>
        <v>0</v>
      </c>
      <c r="BJ472" s="19" t="s">
        <v>80</v>
      </c>
      <c r="BK472" s="218">
        <f>ROUND(I472*H472,2)</f>
        <v>0</v>
      </c>
      <c r="BL472" s="19" t="s">
        <v>183</v>
      </c>
      <c r="BM472" s="217" t="s">
        <v>663</v>
      </c>
    </row>
    <row r="473" s="2" customFormat="1">
      <c r="A473" s="40"/>
      <c r="B473" s="41"/>
      <c r="C473" s="42"/>
      <c r="D473" s="219" t="s">
        <v>148</v>
      </c>
      <c r="E473" s="42"/>
      <c r="F473" s="220" t="s">
        <v>662</v>
      </c>
      <c r="G473" s="42"/>
      <c r="H473" s="42"/>
      <c r="I473" s="221"/>
      <c r="J473" s="42"/>
      <c r="K473" s="42"/>
      <c r="L473" s="46"/>
      <c r="M473" s="222"/>
      <c r="N473" s="223"/>
      <c r="O473" s="86"/>
      <c r="P473" s="86"/>
      <c r="Q473" s="86"/>
      <c r="R473" s="86"/>
      <c r="S473" s="86"/>
      <c r="T473" s="87"/>
      <c r="U473" s="40"/>
      <c r="V473" s="40"/>
      <c r="W473" s="40"/>
      <c r="X473" s="40"/>
      <c r="Y473" s="40"/>
      <c r="Z473" s="40"/>
      <c r="AA473" s="40"/>
      <c r="AB473" s="40"/>
      <c r="AC473" s="40"/>
      <c r="AD473" s="40"/>
      <c r="AE473" s="40"/>
      <c r="AT473" s="19" t="s">
        <v>148</v>
      </c>
      <c r="AU473" s="19" t="s">
        <v>82</v>
      </c>
    </row>
    <row r="474" s="2" customFormat="1">
      <c r="A474" s="40"/>
      <c r="B474" s="41"/>
      <c r="C474" s="42"/>
      <c r="D474" s="219" t="s">
        <v>149</v>
      </c>
      <c r="E474" s="42"/>
      <c r="F474" s="224" t="s">
        <v>660</v>
      </c>
      <c r="G474" s="42"/>
      <c r="H474" s="42"/>
      <c r="I474" s="221"/>
      <c r="J474" s="42"/>
      <c r="K474" s="42"/>
      <c r="L474" s="46"/>
      <c r="M474" s="222"/>
      <c r="N474" s="223"/>
      <c r="O474" s="86"/>
      <c r="P474" s="86"/>
      <c r="Q474" s="86"/>
      <c r="R474" s="86"/>
      <c r="S474" s="86"/>
      <c r="T474" s="87"/>
      <c r="U474" s="40"/>
      <c r="V474" s="40"/>
      <c r="W474" s="40"/>
      <c r="X474" s="40"/>
      <c r="Y474" s="40"/>
      <c r="Z474" s="40"/>
      <c r="AA474" s="40"/>
      <c r="AB474" s="40"/>
      <c r="AC474" s="40"/>
      <c r="AD474" s="40"/>
      <c r="AE474" s="40"/>
      <c r="AT474" s="19" t="s">
        <v>149</v>
      </c>
      <c r="AU474" s="19" t="s">
        <v>82</v>
      </c>
    </row>
    <row r="475" s="2" customFormat="1" ht="24.15" customHeight="1">
      <c r="A475" s="40"/>
      <c r="B475" s="41"/>
      <c r="C475" s="206" t="s">
        <v>664</v>
      </c>
      <c r="D475" s="206" t="s">
        <v>142</v>
      </c>
      <c r="E475" s="207" t="s">
        <v>665</v>
      </c>
      <c r="F475" s="208" t="s">
        <v>666</v>
      </c>
      <c r="G475" s="209" t="s">
        <v>281</v>
      </c>
      <c r="H475" s="210">
        <v>0.121</v>
      </c>
      <c r="I475" s="211"/>
      <c r="J475" s="212">
        <f>ROUND(I475*H475,2)</f>
        <v>0</v>
      </c>
      <c r="K475" s="208" t="s">
        <v>146</v>
      </c>
      <c r="L475" s="46"/>
      <c r="M475" s="213" t="s">
        <v>19</v>
      </c>
      <c r="N475" s="214" t="s">
        <v>43</v>
      </c>
      <c r="O475" s="86"/>
      <c r="P475" s="215">
        <f>O475*H475</f>
        <v>0</v>
      </c>
      <c r="Q475" s="215">
        <v>0</v>
      </c>
      <c r="R475" s="215">
        <f>Q475*H475</f>
        <v>0</v>
      </c>
      <c r="S475" s="215">
        <v>0</v>
      </c>
      <c r="T475" s="216">
        <f>S475*H475</f>
        <v>0</v>
      </c>
      <c r="U475" s="40"/>
      <c r="V475" s="40"/>
      <c r="W475" s="40"/>
      <c r="X475" s="40"/>
      <c r="Y475" s="40"/>
      <c r="Z475" s="40"/>
      <c r="AA475" s="40"/>
      <c r="AB475" s="40"/>
      <c r="AC475" s="40"/>
      <c r="AD475" s="40"/>
      <c r="AE475" s="40"/>
      <c r="AR475" s="217" t="s">
        <v>183</v>
      </c>
      <c r="AT475" s="217" t="s">
        <v>142</v>
      </c>
      <c r="AU475" s="217" t="s">
        <v>82</v>
      </c>
      <c r="AY475" s="19" t="s">
        <v>139</v>
      </c>
      <c r="BE475" s="218">
        <f>IF(N475="základní",J475,0)</f>
        <v>0</v>
      </c>
      <c r="BF475" s="218">
        <f>IF(N475="snížená",J475,0)</f>
        <v>0</v>
      </c>
      <c r="BG475" s="218">
        <f>IF(N475="zákl. přenesená",J475,0)</f>
        <v>0</v>
      </c>
      <c r="BH475" s="218">
        <f>IF(N475="sníž. přenesená",J475,0)</f>
        <v>0</v>
      </c>
      <c r="BI475" s="218">
        <f>IF(N475="nulová",J475,0)</f>
        <v>0</v>
      </c>
      <c r="BJ475" s="19" t="s">
        <v>80</v>
      </c>
      <c r="BK475" s="218">
        <f>ROUND(I475*H475,2)</f>
        <v>0</v>
      </c>
      <c r="BL475" s="19" t="s">
        <v>183</v>
      </c>
      <c r="BM475" s="217" t="s">
        <v>667</v>
      </c>
    </row>
    <row r="476" s="2" customFormat="1">
      <c r="A476" s="40"/>
      <c r="B476" s="41"/>
      <c r="C476" s="42"/>
      <c r="D476" s="219" t="s">
        <v>148</v>
      </c>
      <c r="E476" s="42"/>
      <c r="F476" s="220" t="s">
        <v>666</v>
      </c>
      <c r="G476" s="42"/>
      <c r="H476" s="42"/>
      <c r="I476" s="221"/>
      <c r="J476" s="42"/>
      <c r="K476" s="42"/>
      <c r="L476" s="46"/>
      <c r="M476" s="222"/>
      <c r="N476" s="223"/>
      <c r="O476" s="86"/>
      <c r="P476" s="86"/>
      <c r="Q476" s="86"/>
      <c r="R476" s="86"/>
      <c r="S476" s="86"/>
      <c r="T476" s="87"/>
      <c r="U476" s="40"/>
      <c r="V476" s="40"/>
      <c r="W476" s="40"/>
      <c r="X476" s="40"/>
      <c r="Y476" s="40"/>
      <c r="Z476" s="40"/>
      <c r="AA476" s="40"/>
      <c r="AB476" s="40"/>
      <c r="AC476" s="40"/>
      <c r="AD476" s="40"/>
      <c r="AE476" s="40"/>
      <c r="AT476" s="19" t="s">
        <v>148</v>
      </c>
      <c r="AU476" s="19" t="s">
        <v>82</v>
      </c>
    </row>
    <row r="477" s="2" customFormat="1">
      <c r="A477" s="40"/>
      <c r="B477" s="41"/>
      <c r="C477" s="42"/>
      <c r="D477" s="219" t="s">
        <v>149</v>
      </c>
      <c r="E477" s="42"/>
      <c r="F477" s="224" t="s">
        <v>668</v>
      </c>
      <c r="G477" s="42"/>
      <c r="H477" s="42"/>
      <c r="I477" s="221"/>
      <c r="J477" s="42"/>
      <c r="K477" s="42"/>
      <c r="L477" s="46"/>
      <c r="M477" s="222"/>
      <c r="N477" s="223"/>
      <c r="O477" s="86"/>
      <c r="P477" s="86"/>
      <c r="Q477" s="86"/>
      <c r="R477" s="86"/>
      <c r="S477" s="86"/>
      <c r="T477" s="87"/>
      <c r="U477" s="40"/>
      <c r="V477" s="40"/>
      <c r="W477" s="40"/>
      <c r="X477" s="40"/>
      <c r="Y477" s="40"/>
      <c r="Z477" s="40"/>
      <c r="AA477" s="40"/>
      <c r="AB477" s="40"/>
      <c r="AC477" s="40"/>
      <c r="AD477" s="40"/>
      <c r="AE477" s="40"/>
      <c r="AT477" s="19" t="s">
        <v>149</v>
      </c>
      <c r="AU477" s="19" t="s">
        <v>82</v>
      </c>
    </row>
    <row r="478" s="12" customFormat="1" ht="22.8" customHeight="1">
      <c r="A478" s="12"/>
      <c r="B478" s="190"/>
      <c r="C478" s="191"/>
      <c r="D478" s="192" t="s">
        <v>71</v>
      </c>
      <c r="E478" s="204" t="s">
        <v>669</v>
      </c>
      <c r="F478" s="204" t="s">
        <v>670</v>
      </c>
      <c r="G478" s="191"/>
      <c r="H478" s="191"/>
      <c r="I478" s="194"/>
      <c r="J478" s="205">
        <f>BK478</f>
        <v>0</v>
      </c>
      <c r="K478" s="191"/>
      <c r="L478" s="196"/>
      <c r="M478" s="197"/>
      <c r="N478" s="198"/>
      <c r="O478" s="198"/>
      <c r="P478" s="199">
        <f>SUM(P479:P521)</f>
        <v>0</v>
      </c>
      <c r="Q478" s="198"/>
      <c r="R478" s="199">
        <f>SUM(R479:R521)</f>
        <v>0</v>
      </c>
      <c r="S478" s="198"/>
      <c r="T478" s="200">
        <f>SUM(T479:T521)</f>
        <v>0</v>
      </c>
      <c r="U478" s="12"/>
      <c r="V478" s="12"/>
      <c r="W478" s="12"/>
      <c r="X478" s="12"/>
      <c r="Y478" s="12"/>
      <c r="Z478" s="12"/>
      <c r="AA478" s="12"/>
      <c r="AB478" s="12"/>
      <c r="AC478" s="12"/>
      <c r="AD478" s="12"/>
      <c r="AE478" s="12"/>
      <c r="AR478" s="201" t="s">
        <v>82</v>
      </c>
      <c r="AT478" s="202" t="s">
        <v>71</v>
      </c>
      <c r="AU478" s="202" t="s">
        <v>80</v>
      </c>
      <c r="AY478" s="201" t="s">
        <v>139</v>
      </c>
      <c r="BK478" s="203">
        <f>SUM(BK479:BK521)</f>
        <v>0</v>
      </c>
    </row>
    <row r="479" s="2" customFormat="1" ht="21.75" customHeight="1">
      <c r="A479" s="40"/>
      <c r="B479" s="41"/>
      <c r="C479" s="206" t="s">
        <v>421</v>
      </c>
      <c r="D479" s="206" t="s">
        <v>142</v>
      </c>
      <c r="E479" s="207" t="s">
        <v>671</v>
      </c>
      <c r="F479" s="208" t="s">
        <v>672</v>
      </c>
      <c r="G479" s="209" t="s">
        <v>153</v>
      </c>
      <c r="H479" s="210">
        <v>9.4250000000000007</v>
      </c>
      <c r="I479" s="211"/>
      <c r="J479" s="212">
        <f>ROUND(I479*H479,2)</f>
        <v>0</v>
      </c>
      <c r="K479" s="208" t="s">
        <v>146</v>
      </c>
      <c r="L479" s="46"/>
      <c r="M479" s="213" t="s">
        <v>19</v>
      </c>
      <c r="N479" s="214" t="s">
        <v>43</v>
      </c>
      <c r="O479" s="86"/>
      <c r="P479" s="215">
        <f>O479*H479</f>
        <v>0</v>
      </c>
      <c r="Q479" s="215">
        <v>0</v>
      </c>
      <c r="R479" s="215">
        <f>Q479*H479</f>
        <v>0</v>
      </c>
      <c r="S479" s="215">
        <v>0</v>
      </c>
      <c r="T479" s="216">
        <f>S479*H479</f>
        <v>0</v>
      </c>
      <c r="U479" s="40"/>
      <c r="V479" s="40"/>
      <c r="W479" s="40"/>
      <c r="X479" s="40"/>
      <c r="Y479" s="40"/>
      <c r="Z479" s="40"/>
      <c r="AA479" s="40"/>
      <c r="AB479" s="40"/>
      <c r="AC479" s="40"/>
      <c r="AD479" s="40"/>
      <c r="AE479" s="40"/>
      <c r="AR479" s="217" t="s">
        <v>183</v>
      </c>
      <c r="AT479" s="217" t="s">
        <v>142</v>
      </c>
      <c r="AU479" s="217" t="s">
        <v>82</v>
      </c>
      <c r="AY479" s="19" t="s">
        <v>139</v>
      </c>
      <c r="BE479" s="218">
        <f>IF(N479="základní",J479,0)</f>
        <v>0</v>
      </c>
      <c r="BF479" s="218">
        <f>IF(N479="snížená",J479,0)</f>
        <v>0</v>
      </c>
      <c r="BG479" s="218">
        <f>IF(N479="zákl. přenesená",J479,0)</f>
        <v>0</v>
      </c>
      <c r="BH479" s="218">
        <f>IF(N479="sníž. přenesená",J479,0)</f>
        <v>0</v>
      </c>
      <c r="BI479" s="218">
        <f>IF(N479="nulová",J479,0)</f>
        <v>0</v>
      </c>
      <c r="BJ479" s="19" t="s">
        <v>80</v>
      </c>
      <c r="BK479" s="218">
        <f>ROUND(I479*H479,2)</f>
        <v>0</v>
      </c>
      <c r="BL479" s="19" t="s">
        <v>183</v>
      </c>
      <c r="BM479" s="217" t="s">
        <v>673</v>
      </c>
    </row>
    <row r="480" s="2" customFormat="1">
      <c r="A480" s="40"/>
      <c r="B480" s="41"/>
      <c r="C480" s="42"/>
      <c r="D480" s="219" t="s">
        <v>148</v>
      </c>
      <c r="E480" s="42"/>
      <c r="F480" s="220" t="s">
        <v>672</v>
      </c>
      <c r="G480" s="42"/>
      <c r="H480" s="42"/>
      <c r="I480" s="221"/>
      <c r="J480" s="42"/>
      <c r="K480" s="42"/>
      <c r="L480" s="46"/>
      <c r="M480" s="222"/>
      <c r="N480" s="223"/>
      <c r="O480" s="86"/>
      <c r="P480" s="86"/>
      <c r="Q480" s="86"/>
      <c r="R480" s="86"/>
      <c r="S480" s="86"/>
      <c r="T480" s="87"/>
      <c r="U480" s="40"/>
      <c r="V480" s="40"/>
      <c r="W480" s="40"/>
      <c r="X480" s="40"/>
      <c r="Y480" s="40"/>
      <c r="Z480" s="40"/>
      <c r="AA480" s="40"/>
      <c r="AB480" s="40"/>
      <c r="AC480" s="40"/>
      <c r="AD480" s="40"/>
      <c r="AE480" s="40"/>
      <c r="AT480" s="19" t="s">
        <v>148</v>
      </c>
      <c r="AU480" s="19" t="s">
        <v>82</v>
      </c>
    </row>
    <row r="481" s="2" customFormat="1" ht="16.5" customHeight="1">
      <c r="A481" s="40"/>
      <c r="B481" s="41"/>
      <c r="C481" s="206" t="s">
        <v>674</v>
      </c>
      <c r="D481" s="206" t="s">
        <v>142</v>
      </c>
      <c r="E481" s="207" t="s">
        <v>675</v>
      </c>
      <c r="F481" s="208" t="s">
        <v>676</v>
      </c>
      <c r="G481" s="209" t="s">
        <v>153</v>
      </c>
      <c r="H481" s="210">
        <v>9.4250000000000007</v>
      </c>
      <c r="I481" s="211"/>
      <c r="J481" s="212">
        <f>ROUND(I481*H481,2)</f>
        <v>0</v>
      </c>
      <c r="K481" s="208" t="s">
        <v>146</v>
      </c>
      <c r="L481" s="46"/>
      <c r="M481" s="213" t="s">
        <v>19</v>
      </c>
      <c r="N481" s="214" t="s">
        <v>43</v>
      </c>
      <c r="O481" s="86"/>
      <c r="P481" s="215">
        <f>O481*H481</f>
        <v>0</v>
      </c>
      <c r="Q481" s="215">
        <v>0</v>
      </c>
      <c r="R481" s="215">
        <f>Q481*H481</f>
        <v>0</v>
      </c>
      <c r="S481" s="215">
        <v>0</v>
      </c>
      <c r="T481" s="216">
        <f>S481*H481</f>
        <v>0</v>
      </c>
      <c r="U481" s="40"/>
      <c r="V481" s="40"/>
      <c r="W481" s="40"/>
      <c r="X481" s="40"/>
      <c r="Y481" s="40"/>
      <c r="Z481" s="40"/>
      <c r="AA481" s="40"/>
      <c r="AB481" s="40"/>
      <c r="AC481" s="40"/>
      <c r="AD481" s="40"/>
      <c r="AE481" s="40"/>
      <c r="AR481" s="217" t="s">
        <v>183</v>
      </c>
      <c r="AT481" s="217" t="s">
        <v>142</v>
      </c>
      <c r="AU481" s="217" t="s">
        <v>82</v>
      </c>
      <c r="AY481" s="19" t="s">
        <v>139</v>
      </c>
      <c r="BE481" s="218">
        <f>IF(N481="základní",J481,0)</f>
        <v>0</v>
      </c>
      <c r="BF481" s="218">
        <f>IF(N481="snížená",J481,0)</f>
        <v>0</v>
      </c>
      <c r="BG481" s="218">
        <f>IF(N481="zákl. přenesená",J481,0)</f>
        <v>0</v>
      </c>
      <c r="BH481" s="218">
        <f>IF(N481="sníž. přenesená",J481,0)</f>
        <v>0</v>
      </c>
      <c r="BI481" s="218">
        <f>IF(N481="nulová",J481,0)</f>
        <v>0</v>
      </c>
      <c r="BJ481" s="19" t="s">
        <v>80</v>
      </c>
      <c r="BK481" s="218">
        <f>ROUND(I481*H481,2)</f>
        <v>0</v>
      </c>
      <c r="BL481" s="19" t="s">
        <v>183</v>
      </c>
      <c r="BM481" s="217" t="s">
        <v>677</v>
      </c>
    </row>
    <row r="482" s="2" customFormat="1">
      <c r="A482" s="40"/>
      <c r="B482" s="41"/>
      <c r="C482" s="42"/>
      <c r="D482" s="219" t="s">
        <v>148</v>
      </c>
      <c r="E482" s="42"/>
      <c r="F482" s="220" t="s">
        <v>676</v>
      </c>
      <c r="G482" s="42"/>
      <c r="H482" s="42"/>
      <c r="I482" s="221"/>
      <c r="J482" s="42"/>
      <c r="K482" s="42"/>
      <c r="L482" s="46"/>
      <c r="M482" s="222"/>
      <c r="N482" s="223"/>
      <c r="O482" s="86"/>
      <c r="P482" s="86"/>
      <c r="Q482" s="86"/>
      <c r="R482" s="86"/>
      <c r="S482" s="86"/>
      <c r="T482" s="87"/>
      <c r="U482" s="40"/>
      <c r="V482" s="40"/>
      <c r="W482" s="40"/>
      <c r="X482" s="40"/>
      <c r="Y482" s="40"/>
      <c r="Z482" s="40"/>
      <c r="AA482" s="40"/>
      <c r="AB482" s="40"/>
      <c r="AC482" s="40"/>
      <c r="AD482" s="40"/>
      <c r="AE482" s="40"/>
      <c r="AT482" s="19" t="s">
        <v>148</v>
      </c>
      <c r="AU482" s="19" t="s">
        <v>82</v>
      </c>
    </row>
    <row r="483" s="2" customFormat="1" ht="16.5" customHeight="1">
      <c r="A483" s="40"/>
      <c r="B483" s="41"/>
      <c r="C483" s="206" t="s">
        <v>425</v>
      </c>
      <c r="D483" s="206" t="s">
        <v>142</v>
      </c>
      <c r="E483" s="207" t="s">
        <v>678</v>
      </c>
      <c r="F483" s="208" t="s">
        <v>679</v>
      </c>
      <c r="G483" s="209" t="s">
        <v>153</v>
      </c>
      <c r="H483" s="210">
        <v>9.4250000000000007</v>
      </c>
      <c r="I483" s="211"/>
      <c r="J483" s="212">
        <f>ROUND(I483*H483,2)</f>
        <v>0</v>
      </c>
      <c r="K483" s="208" t="s">
        <v>146</v>
      </c>
      <c r="L483" s="46"/>
      <c r="M483" s="213" t="s">
        <v>19</v>
      </c>
      <c r="N483" s="214" t="s">
        <v>43</v>
      </c>
      <c r="O483" s="86"/>
      <c r="P483" s="215">
        <f>O483*H483</f>
        <v>0</v>
      </c>
      <c r="Q483" s="215">
        <v>0</v>
      </c>
      <c r="R483" s="215">
        <f>Q483*H483</f>
        <v>0</v>
      </c>
      <c r="S483" s="215">
        <v>0</v>
      </c>
      <c r="T483" s="216">
        <f>S483*H483</f>
        <v>0</v>
      </c>
      <c r="U483" s="40"/>
      <c r="V483" s="40"/>
      <c r="W483" s="40"/>
      <c r="X483" s="40"/>
      <c r="Y483" s="40"/>
      <c r="Z483" s="40"/>
      <c r="AA483" s="40"/>
      <c r="AB483" s="40"/>
      <c r="AC483" s="40"/>
      <c r="AD483" s="40"/>
      <c r="AE483" s="40"/>
      <c r="AR483" s="217" t="s">
        <v>183</v>
      </c>
      <c r="AT483" s="217" t="s">
        <v>142</v>
      </c>
      <c r="AU483" s="217" t="s">
        <v>82</v>
      </c>
      <c r="AY483" s="19" t="s">
        <v>139</v>
      </c>
      <c r="BE483" s="218">
        <f>IF(N483="základní",J483,0)</f>
        <v>0</v>
      </c>
      <c r="BF483" s="218">
        <f>IF(N483="snížená",J483,0)</f>
        <v>0</v>
      </c>
      <c r="BG483" s="218">
        <f>IF(N483="zákl. přenesená",J483,0)</f>
        <v>0</v>
      </c>
      <c r="BH483" s="218">
        <f>IF(N483="sníž. přenesená",J483,0)</f>
        <v>0</v>
      </c>
      <c r="BI483" s="218">
        <f>IF(N483="nulová",J483,0)</f>
        <v>0</v>
      </c>
      <c r="BJ483" s="19" t="s">
        <v>80</v>
      </c>
      <c r="BK483" s="218">
        <f>ROUND(I483*H483,2)</f>
        <v>0</v>
      </c>
      <c r="BL483" s="19" t="s">
        <v>183</v>
      </c>
      <c r="BM483" s="217" t="s">
        <v>680</v>
      </c>
    </row>
    <row r="484" s="2" customFormat="1">
      <c r="A484" s="40"/>
      <c r="B484" s="41"/>
      <c r="C484" s="42"/>
      <c r="D484" s="219" t="s">
        <v>148</v>
      </c>
      <c r="E484" s="42"/>
      <c r="F484" s="220" t="s">
        <v>679</v>
      </c>
      <c r="G484" s="42"/>
      <c r="H484" s="42"/>
      <c r="I484" s="221"/>
      <c r="J484" s="42"/>
      <c r="K484" s="42"/>
      <c r="L484" s="46"/>
      <c r="M484" s="222"/>
      <c r="N484" s="223"/>
      <c r="O484" s="86"/>
      <c r="P484" s="86"/>
      <c r="Q484" s="86"/>
      <c r="R484" s="86"/>
      <c r="S484" s="86"/>
      <c r="T484" s="87"/>
      <c r="U484" s="40"/>
      <c r="V484" s="40"/>
      <c r="W484" s="40"/>
      <c r="X484" s="40"/>
      <c r="Y484" s="40"/>
      <c r="Z484" s="40"/>
      <c r="AA484" s="40"/>
      <c r="AB484" s="40"/>
      <c r="AC484" s="40"/>
      <c r="AD484" s="40"/>
      <c r="AE484" s="40"/>
      <c r="AT484" s="19" t="s">
        <v>148</v>
      </c>
      <c r="AU484" s="19" t="s">
        <v>82</v>
      </c>
    </row>
    <row r="485" s="2" customFormat="1" ht="16.5" customHeight="1">
      <c r="A485" s="40"/>
      <c r="B485" s="41"/>
      <c r="C485" s="206" t="s">
        <v>681</v>
      </c>
      <c r="D485" s="206" t="s">
        <v>142</v>
      </c>
      <c r="E485" s="207" t="s">
        <v>682</v>
      </c>
      <c r="F485" s="208" t="s">
        <v>683</v>
      </c>
      <c r="G485" s="209" t="s">
        <v>153</v>
      </c>
      <c r="H485" s="210">
        <v>9.4250000000000007</v>
      </c>
      <c r="I485" s="211"/>
      <c r="J485" s="212">
        <f>ROUND(I485*H485,2)</f>
        <v>0</v>
      </c>
      <c r="K485" s="208" t="s">
        <v>146</v>
      </c>
      <c r="L485" s="46"/>
      <c r="M485" s="213" t="s">
        <v>19</v>
      </c>
      <c r="N485" s="214" t="s">
        <v>43</v>
      </c>
      <c r="O485" s="86"/>
      <c r="P485" s="215">
        <f>O485*H485</f>
        <v>0</v>
      </c>
      <c r="Q485" s="215">
        <v>0</v>
      </c>
      <c r="R485" s="215">
        <f>Q485*H485</f>
        <v>0</v>
      </c>
      <c r="S485" s="215">
        <v>0</v>
      </c>
      <c r="T485" s="216">
        <f>S485*H485</f>
        <v>0</v>
      </c>
      <c r="U485" s="40"/>
      <c r="V485" s="40"/>
      <c r="W485" s="40"/>
      <c r="X485" s="40"/>
      <c r="Y485" s="40"/>
      <c r="Z485" s="40"/>
      <c r="AA485" s="40"/>
      <c r="AB485" s="40"/>
      <c r="AC485" s="40"/>
      <c r="AD485" s="40"/>
      <c r="AE485" s="40"/>
      <c r="AR485" s="217" t="s">
        <v>183</v>
      </c>
      <c r="AT485" s="217" t="s">
        <v>142</v>
      </c>
      <c r="AU485" s="217" t="s">
        <v>82</v>
      </c>
      <c r="AY485" s="19" t="s">
        <v>139</v>
      </c>
      <c r="BE485" s="218">
        <f>IF(N485="základní",J485,0)</f>
        <v>0</v>
      </c>
      <c r="BF485" s="218">
        <f>IF(N485="snížená",J485,0)</f>
        <v>0</v>
      </c>
      <c r="BG485" s="218">
        <f>IF(N485="zákl. přenesená",J485,0)</f>
        <v>0</v>
      </c>
      <c r="BH485" s="218">
        <f>IF(N485="sníž. přenesená",J485,0)</f>
        <v>0</v>
      </c>
      <c r="BI485" s="218">
        <f>IF(N485="nulová",J485,0)</f>
        <v>0</v>
      </c>
      <c r="BJ485" s="19" t="s">
        <v>80</v>
      </c>
      <c r="BK485" s="218">
        <f>ROUND(I485*H485,2)</f>
        <v>0</v>
      </c>
      <c r="BL485" s="19" t="s">
        <v>183</v>
      </c>
      <c r="BM485" s="217" t="s">
        <v>684</v>
      </c>
    </row>
    <row r="486" s="2" customFormat="1">
      <c r="A486" s="40"/>
      <c r="B486" s="41"/>
      <c r="C486" s="42"/>
      <c r="D486" s="219" t="s">
        <v>148</v>
      </c>
      <c r="E486" s="42"/>
      <c r="F486" s="220" t="s">
        <v>683</v>
      </c>
      <c r="G486" s="42"/>
      <c r="H486" s="42"/>
      <c r="I486" s="221"/>
      <c r="J486" s="42"/>
      <c r="K486" s="42"/>
      <c r="L486" s="46"/>
      <c r="M486" s="222"/>
      <c r="N486" s="223"/>
      <c r="O486" s="86"/>
      <c r="P486" s="86"/>
      <c r="Q486" s="86"/>
      <c r="R486" s="86"/>
      <c r="S486" s="86"/>
      <c r="T486" s="87"/>
      <c r="U486" s="40"/>
      <c r="V486" s="40"/>
      <c r="W486" s="40"/>
      <c r="X486" s="40"/>
      <c r="Y486" s="40"/>
      <c r="Z486" s="40"/>
      <c r="AA486" s="40"/>
      <c r="AB486" s="40"/>
      <c r="AC486" s="40"/>
      <c r="AD486" s="40"/>
      <c r="AE486" s="40"/>
      <c r="AT486" s="19" t="s">
        <v>148</v>
      </c>
      <c r="AU486" s="19" t="s">
        <v>82</v>
      </c>
    </row>
    <row r="487" s="2" customFormat="1" ht="16.5" customHeight="1">
      <c r="A487" s="40"/>
      <c r="B487" s="41"/>
      <c r="C487" s="206" t="s">
        <v>429</v>
      </c>
      <c r="D487" s="206" t="s">
        <v>142</v>
      </c>
      <c r="E487" s="207" t="s">
        <v>685</v>
      </c>
      <c r="F487" s="208" t="s">
        <v>686</v>
      </c>
      <c r="G487" s="209" t="s">
        <v>153</v>
      </c>
      <c r="H487" s="210">
        <v>9.4250000000000007</v>
      </c>
      <c r="I487" s="211"/>
      <c r="J487" s="212">
        <f>ROUND(I487*H487,2)</f>
        <v>0</v>
      </c>
      <c r="K487" s="208" t="s">
        <v>146</v>
      </c>
      <c r="L487" s="46"/>
      <c r="M487" s="213" t="s">
        <v>19</v>
      </c>
      <c r="N487" s="214" t="s">
        <v>43</v>
      </c>
      <c r="O487" s="86"/>
      <c r="P487" s="215">
        <f>O487*H487</f>
        <v>0</v>
      </c>
      <c r="Q487" s="215">
        <v>0</v>
      </c>
      <c r="R487" s="215">
        <f>Q487*H487</f>
        <v>0</v>
      </c>
      <c r="S487" s="215">
        <v>0</v>
      </c>
      <c r="T487" s="216">
        <f>S487*H487</f>
        <v>0</v>
      </c>
      <c r="U487" s="40"/>
      <c r="V487" s="40"/>
      <c r="W487" s="40"/>
      <c r="X487" s="40"/>
      <c r="Y487" s="40"/>
      <c r="Z487" s="40"/>
      <c r="AA487" s="40"/>
      <c r="AB487" s="40"/>
      <c r="AC487" s="40"/>
      <c r="AD487" s="40"/>
      <c r="AE487" s="40"/>
      <c r="AR487" s="217" t="s">
        <v>183</v>
      </c>
      <c r="AT487" s="217" t="s">
        <v>142</v>
      </c>
      <c r="AU487" s="217" t="s">
        <v>82</v>
      </c>
      <c r="AY487" s="19" t="s">
        <v>139</v>
      </c>
      <c r="BE487" s="218">
        <f>IF(N487="základní",J487,0)</f>
        <v>0</v>
      </c>
      <c r="BF487" s="218">
        <f>IF(N487="snížená",J487,0)</f>
        <v>0</v>
      </c>
      <c r="BG487" s="218">
        <f>IF(N487="zákl. přenesená",J487,0)</f>
        <v>0</v>
      </c>
      <c r="BH487" s="218">
        <f>IF(N487="sníž. přenesená",J487,0)</f>
        <v>0</v>
      </c>
      <c r="BI487" s="218">
        <f>IF(N487="nulová",J487,0)</f>
        <v>0</v>
      </c>
      <c r="BJ487" s="19" t="s">
        <v>80</v>
      </c>
      <c r="BK487" s="218">
        <f>ROUND(I487*H487,2)</f>
        <v>0</v>
      </c>
      <c r="BL487" s="19" t="s">
        <v>183</v>
      </c>
      <c r="BM487" s="217" t="s">
        <v>687</v>
      </c>
    </row>
    <row r="488" s="2" customFormat="1">
      <c r="A488" s="40"/>
      <c r="B488" s="41"/>
      <c r="C488" s="42"/>
      <c r="D488" s="219" t="s">
        <v>148</v>
      </c>
      <c r="E488" s="42"/>
      <c r="F488" s="220" t="s">
        <v>686</v>
      </c>
      <c r="G488" s="42"/>
      <c r="H488" s="42"/>
      <c r="I488" s="221"/>
      <c r="J488" s="42"/>
      <c r="K488" s="42"/>
      <c r="L488" s="46"/>
      <c r="M488" s="222"/>
      <c r="N488" s="223"/>
      <c r="O488" s="86"/>
      <c r="P488" s="86"/>
      <c r="Q488" s="86"/>
      <c r="R488" s="86"/>
      <c r="S488" s="86"/>
      <c r="T488" s="87"/>
      <c r="U488" s="40"/>
      <c r="V488" s="40"/>
      <c r="W488" s="40"/>
      <c r="X488" s="40"/>
      <c r="Y488" s="40"/>
      <c r="Z488" s="40"/>
      <c r="AA488" s="40"/>
      <c r="AB488" s="40"/>
      <c r="AC488" s="40"/>
      <c r="AD488" s="40"/>
      <c r="AE488" s="40"/>
      <c r="AT488" s="19" t="s">
        <v>148</v>
      </c>
      <c r="AU488" s="19" t="s">
        <v>82</v>
      </c>
    </row>
    <row r="489" s="2" customFormat="1" ht="16.5" customHeight="1">
      <c r="A489" s="40"/>
      <c r="B489" s="41"/>
      <c r="C489" s="206" t="s">
        <v>688</v>
      </c>
      <c r="D489" s="206" t="s">
        <v>142</v>
      </c>
      <c r="E489" s="207" t="s">
        <v>689</v>
      </c>
      <c r="F489" s="208" t="s">
        <v>690</v>
      </c>
      <c r="G489" s="209" t="s">
        <v>153</v>
      </c>
      <c r="H489" s="210">
        <v>9.4250000000000007</v>
      </c>
      <c r="I489" s="211"/>
      <c r="J489" s="212">
        <f>ROUND(I489*H489,2)</f>
        <v>0</v>
      </c>
      <c r="K489" s="208" t="s">
        <v>146</v>
      </c>
      <c r="L489" s="46"/>
      <c r="M489" s="213" t="s">
        <v>19</v>
      </c>
      <c r="N489" s="214" t="s">
        <v>43</v>
      </c>
      <c r="O489" s="86"/>
      <c r="P489" s="215">
        <f>O489*H489</f>
        <v>0</v>
      </c>
      <c r="Q489" s="215">
        <v>0</v>
      </c>
      <c r="R489" s="215">
        <f>Q489*H489</f>
        <v>0</v>
      </c>
      <c r="S489" s="215">
        <v>0</v>
      </c>
      <c r="T489" s="216">
        <f>S489*H489</f>
        <v>0</v>
      </c>
      <c r="U489" s="40"/>
      <c r="V489" s="40"/>
      <c r="W489" s="40"/>
      <c r="X489" s="40"/>
      <c r="Y489" s="40"/>
      <c r="Z489" s="40"/>
      <c r="AA489" s="40"/>
      <c r="AB489" s="40"/>
      <c r="AC489" s="40"/>
      <c r="AD489" s="40"/>
      <c r="AE489" s="40"/>
      <c r="AR489" s="217" t="s">
        <v>183</v>
      </c>
      <c r="AT489" s="217" t="s">
        <v>142</v>
      </c>
      <c r="AU489" s="217" t="s">
        <v>82</v>
      </c>
      <c r="AY489" s="19" t="s">
        <v>139</v>
      </c>
      <c r="BE489" s="218">
        <f>IF(N489="základní",J489,0)</f>
        <v>0</v>
      </c>
      <c r="BF489" s="218">
        <f>IF(N489="snížená",J489,0)</f>
        <v>0</v>
      </c>
      <c r="BG489" s="218">
        <f>IF(N489="zákl. přenesená",J489,0)</f>
        <v>0</v>
      </c>
      <c r="BH489" s="218">
        <f>IF(N489="sníž. přenesená",J489,0)</f>
        <v>0</v>
      </c>
      <c r="BI489" s="218">
        <f>IF(N489="nulová",J489,0)</f>
        <v>0</v>
      </c>
      <c r="BJ489" s="19" t="s">
        <v>80</v>
      </c>
      <c r="BK489" s="218">
        <f>ROUND(I489*H489,2)</f>
        <v>0</v>
      </c>
      <c r="BL489" s="19" t="s">
        <v>183</v>
      </c>
      <c r="BM489" s="217" t="s">
        <v>691</v>
      </c>
    </row>
    <row r="490" s="2" customFormat="1">
      <c r="A490" s="40"/>
      <c r="B490" s="41"/>
      <c r="C490" s="42"/>
      <c r="D490" s="219" t="s">
        <v>148</v>
      </c>
      <c r="E490" s="42"/>
      <c r="F490" s="220" t="s">
        <v>690</v>
      </c>
      <c r="G490" s="42"/>
      <c r="H490" s="42"/>
      <c r="I490" s="221"/>
      <c r="J490" s="42"/>
      <c r="K490" s="42"/>
      <c r="L490" s="46"/>
      <c r="M490" s="222"/>
      <c r="N490" s="223"/>
      <c r="O490" s="86"/>
      <c r="P490" s="86"/>
      <c r="Q490" s="86"/>
      <c r="R490" s="86"/>
      <c r="S490" s="86"/>
      <c r="T490" s="87"/>
      <c r="U490" s="40"/>
      <c r="V490" s="40"/>
      <c r="W490" s="40"/>
      <c r="X490" s="40"/>
      <c r="Y490" s="40"/>
      <c r="Z490" s="40"/>
      <c r="AA490" s="40"/>
      <c r="AB490" s="40"/>
      <c r="AC490" s="40"/>
      <c r="AD490" s="40"/>
      <c r="AE490" s="40"/>
      <c r="AT490" s="19" t="s">
        <v>148</v>
      </c>
      <c r="AU490" s="19" t="s">
        <v>82</v>
      </c>
    </row>
    <row r="491" s="15" customFormat="1">
      <c r="A491" s="15"/>
      <c r="B491" s="247"/>
      <c r="C491" s="248"/>
      <c r="D491" s="219" t="s">
        <v>154</v>
      </c>
      <c r="E491" s="249" t="s">
        <v>19</v>
      </c>
      <c r="F491" s="250" t="s">
        <v>692</v>
      </c>
      <c r="G491" s="248"/>
      <c r="H491" s="249" t="s">
        <v>19</v>
      </c>
      <c r="I491" s="251"/>
      <c r="J491" s="248"/>
      <c r="K491" s="248"/>
      <c r="L491" s="252"/>
      <c r="M491" s="253"/>
      <c r="N491" s="254"/>
      <c r="O491" s="254"/>
      <c r="P491" s="254"/>
      <c r="Q491" s="254"/>
      <c r="R491" s="254"/>
      <c r="S491" s="254"/>
      <c r="T491" s="255"/>
      <c r="U491" s="15"/>
      <c r="V491" s="15"/>
      <c r="W491" s="15"/>
      <c r="X491" s="15"/>
      <c r="Y491" s="15"/>
      <c r="Z491" s="15"/>
      <c r="AA491" s="15"/>
      <c r="AB491" s="15"/>
      <c r="AC491" s="15"/>
      <c r="AD491" s="15"/>
      <c r="AE491" s="15"/>
      <c r="AT491" s="256" t="s">
        <v>154</v>
      </c>
      <c r="AU491" s="256" t="s">
        <v>82</v>
      </c>
      <c r="AV491" s="15" t="s">
        <v>80</v>
      </c>
      <c r="AW491" s="15" t="s">
        <v>31</v>
      </c>
      <c r="AX491" s="15" t="s">
        <v>72</v>
      </c>
      <c r="AY491" s="256" t="s">
        <v>139</v>
      </c>
    </row>
    <row r="492" s="13" customFormat="1">
      <c r="A492" s="13"/>
      <c r="B492" s="225"/>
      <c r="C492" s="226"/>
      <c r="D492" s="219" t="s">
        <v>154</v>
      </c>
      <c r="E492" s="227" t="s">
        <v>19</v>
      </c>
      <c r="F492" s="228" t="s">
        <v>693</v>
      </c>
      <c r="G492" s="226"/>
      <c r="H492" s="229">
        <v>1.8999999999999999</v>
      </c>
      <c r="I492" s="230"/>
      <c r="J492" s="226"/>
      <c r="K492" s="226"/>
      <c r="L492" s="231"/>
      <c r="M492" s="232"/>
      <c r="N492" s="233"/>
      <c r="O492" s="233"/>
      <c r="P492" s="233"/>
      <c r="Q492" s="233"/>
      <c r="R492" s="233"/>
      <c r="S492" s="233"/>
      <c r="T492" s="234"/>
      <c r="U492" s="13"/>
      <c r="V492" s="13"/>
      <c r="W492" s="13"/>
      <c r="X492" s="13"/>
      <c r="Y492" s="13"/>
      <c r="Z492" s="13"/>
      <c r="AA492" s="13"/>
      <c r="AB492" s="13"/>
      <c r="AC492" s="13"/>
      <c r="AD492" s="13"/>
      <c r="AE492" s="13"/>
      <c r="AT492" s="235" t="s">
        <v>154</v>
      </c>
      <c r="AU492" s="235" t="s">
        <v>82</v>
      </c>
      <c r="AV492" s="13" t="s">
        <v>82</v>
      </c>
      <c r="AW492" s="13" t="s">
        <v>31</v>
      </c>
      <c r="AX492" s="13" t="s">
        <v>72</v>
      </c>
      <c r="AY492" s="235" t="s">
        <v>139</v>
      </c>
    </row>
    <row r="493" s="15" customFormat="1">
      <c r="A493" s="15"/>
      <c r="B493" s="247"/>
      <c r="C493" s="248"/>
      <c r="D493" s="219" t="s">
        <v>154</v>
      </c>
      <c r="E493" s="249" t="s">
        <v>19</v>
      </c>
      <c r="F493" s="250" t="s">
        <v>694</v>
      </c>
      <c r="G493" s="248"/>
      <c r="H493" s="249" t="s">
        <v>19</v>
      </c>
      <c r="I493" s="251"/>
      <c r="J493" s="248"/>
      <c r="K493" s="248"/>
      <c r="L493" s="252"/>
      <c r="M493" s="253"/>
      <c r="N493" s="254"/>
      <c r="O493" s="254"/>
      <c r="P493" s="254"/>
      <c r="Q493" s="254"/>
      <c r="R493" s="254"/>
      <c r="S493" s="254"/>
      <c r="T493" s="255"/>
      <c r="U493" s="15"/>
      <c r="V493" s="15"/>
      <c r="W493" s="15"/>
      <c r="X493" s="15"/>
      <c r="Y493" s="15"/>
      <c r="Z493" s="15"/>
      <c r="AA493" s="15"/>
      <c r="AB493" s="15"/>
      <c r="AC493" s="15"/>
      <c r="AD493" s="15"/>
      <c r="AE493" s="15"/>
      <c r="AT493" s="256" t="s">
        <v>154</v>
      </c>
      <c r="AU493" s="256" t="s">
        <v>82</v>
      </c>
      <c r="AV493" s="15" t="s">
        <v>80</v>
      </c>
      <c r="AW493" s="15" t="s">
        <v>31</v>
      </c>
      <c r="AX493" s="15" t="s">
        <v>72</v>
      </c>
      <c r="AY493" s="256" t="s">
        <v>139</v>
      </c>
    </row>
    <row r="494" s="13" customFormat="1">
      <c r="A494" s="13"/>
      <c r="B494" s="225"/>
      <c r="C494" s="226"/>
      <c r="D494" s="219" t="s">
        <v>154</v>
      </c>
      <c r="E494" s="227" t="s">
        <v>19</v>
      </c>
      <c r="F494" s="228" t="s">
        <v>695</v>
      </c>
      <c r="G494" s="226"/>
      <c r="H494" s="229">
        <v>1.2</v>
      </c>
      <c r="I494" s="230"/>
      <c r="J494" s="226"/>
      <c r="K494" s="226"/>
      <c r="L494" s="231"/>
      <c r="M494" s="232"/>
      <c r="N494" s="233"/>
      <c r="O494" s="233"/>
      <c r="P494" s="233"/>
      <c r="Q494" s="233"/>
      <c r="R494" s="233"/>
      <c r="S494" s="233"/>
      <c r="T494" s="234"/>
      <c r="U494" s="13"/>
      <c r="V494" s="13"/>
      <c r="W494" s="13"/>
      <c r="X494" s="13"/>
      <c r="Y494" s="13"/>
      <c r="Z494" s="13"/>
      <c r="AA494" s="13"/>
      <c r="AB494" s="13"/>
      <c r="AC494" s="13"/>
      <c r="AD494" s="13"/>
      <c r="AE494" s="13"/>
      <c r="AT494" s="235" t="s">
        <v>154</v>
      </c>
      <c r="AU494" s="235" t="s">
        <v>82</v>
      </c>
      <c r="AV494" s="13" t="s">
        <v>82</v>
      </c>
      <c r="AW494" s="13" t="s">
        <v>31</v>
      </c>
      <c r="AX494" s="13" t="s">
        <v>72</v>
      </c>
      <c r="AY494" s="235" t="s">
        <v>139</v>
      </c>
    </row>
    <row r="495" s="13" customFormat="1">
      <c r="A495" s="13"/>
      <c r="B495" s="225"/>
      <c r="C495" s="226"/>
      <c r="D495" s="219" t="s">
        <v>154</v>
      </c>
      <c r="E495" s="227" t="s">
        <v>19</v>
      </c>
      <c r="F495" s="228" t="s">
        <v>696</v>
      </c>
      <c r="G495" s="226"/>
      <c r="H495" s="229">
        <v>4.9000000000000004</v>
      </c>
      <c r="I495" s="230"/>
      <c r="J495" s="226"/>
      <c r="K495" s="226"/>
      <c r="L495" s="231"/>
      <c r="M495" s="232"/>
      <c r="N495" s="233"/>
      <c r="O495" s="233"/>
      <c r="P495" s="233"/>
      <c r="Q495" s="233"/>
      <c r="R495" s="233"/>
      <c r="S495" s="233"/>
      <c r="T495" s="234"/>
      <c r="U495" s="13"/>
      <c r="V495" s="13"/>
      <c r="W495" s="13"/>
      <c r="X495" s="13"/>
      <c r="Y495" s="13"/>
      <c r="Z495" s="13"/>
      <c r="AA495" s="13"/>
      <c r="AB495" s="13"/>
      <c r="AC495" s="13"/>
      <c r="AD495" s="13"/>
      <c r="AE495" s="13"/>
      <c r="AT495" s="235" t="s">
        <v>154</v>
      </c>
      <c r="AU495" s="235" t="s">
        <v>82</v>
      </c>
      <c r="AV495" s="13" t="s">
        <v>82</v>
      </c>
      <c r="AW495" s="13" t="s">
        <v>31</v>
      </c>
      <c r="AX495" s="13" t="s">
        <v>72</v>
      </c>
      <c r="AY495" s="235" t="s">
        <v>139</v>
      </c>
    </row>
    <row r="496" s="13" customFormat="1">
      <c r="A496" s="13"/>
      <c r="B496" s="225"/>
      <c r="C496" s="226"/>
      <c r="D496" s="219" t="s">
        <v>154</v>
      </c>
      <c r="E496" s="227" t="s">
        <v>19</v>
      </c>
      <c r="F496" s="228" t="s">
        <v>697</v>
      </c>
      <c r="G496" s="226"/>
      <c r="H496" s="229">
        <v>1.425</v>
      </c>
      <c r="I496" s="230"/>
      <c r="J496" s="226"/>
      <c r="K496" s="226"/>
      <c r="L496" s="231"/>
      <c r="M496" s="232"/>
      <c r="N496" s="233"/>
      <c r="O496" s="233"/>
      <c r="P496" s="233"/>
      <c r="Q496" s="233"/>
      <c r="R496" s="233"/>
      <c r="S496" s="233"/>
      <c r="T496" s="234"/>
      <c r="U496" s="13"/>
      <c r="V496" s="13"/>
      <c r="W496" s="13"/>
      <c r="X496" s="13"/>
      <c r="Y496" s="13"/>
      <c r="Z496" s="13"/>
      <c r="AA496" s="13"/>
      <c r="AB496" s="13"/>
      <c r="AC496" s="13"/>
      <c r="AD496" s="13"/>
      <c r="AE496" s="13"/>
      <c r="AT496" s="235" t="s">
        <v>154</v>
      </c>
      <c r="AU496" s="235" t="s">
        <v>82</v>
      </c>
      <c r="AV496" s="13" t="s">
        <v>82</v>
      </c>
      <c r="AW496" s="13" t="s">
        <v>31</v>
      </c>
      <c r="AX496" s="13" t="s">
        <v>72</v>
      </c>
      <c r="AY496" s="235" t="s">
        <v>139</v>
      </c>
    </row>
    <row r="497" s="14" customFormat="1">
      <c r="A497" s="14"/>
      <c r="B497" s="236"/>
      <c r="C497" s="237"/>
      <c r="D497" s="219" t="s">
        <v>154</v>
      </c>
      <c r="E497" s="238" t="s">
        <v>19</v>
      </c>
      <c r="F497" s="239" t="s">
        <v>156</v>
      </c>
      <c r="G497" s="237"/>
      <c r="H497" s="240">
        <v>9.4250000000000007</v>
      </c>
      <c r="I497" s="241"/>
      <c r="J497" s="237"/>
      <c r="K497" s="237"/>
      <c r="L497" s="242"/>
      <c r="M497" s="243"/>
      <c r="N497" s="244"/>
      <c r="O497" s="244"/>
      <c r="P497" s="244"/>
      <c r="Q497" s="244"/>
      <c r="R497" s="244"/>
      <c r="S497" s="244"/>
      <c r="T497" s="245"/>
      <c r="U497" s="14"/>
      <c r="V497" s="14"/>
      <c r="W497" s="14"/>
      <c r="X497" s="14"/>
      <c r="Y497" s="14"/>
      <c r="Z497" s="14"/>
      <c r="AA497" s="14"/>
      <c r="AB497" s="14"/>
      <c r="AC497" s="14"/>
      <c r="AD497" s="14"/>
      <c r="AE497" s="14"/>
      <c r="AT497" s="246" t="s">
        <v>154</v>
      </c>
      <c r="AU497" s="246" t="s">
        <v>82</v>
      </c>
      <c r="AV497" s="14" t="s">
        <v>147</v>
      </c>
      <c r="AW497" s="14" t="s">
        <v>31</v>
      </c>
      <c r="AX497" s="14" t="s">
        <v>80</v>
      </c>
      <c r="AY497" s="246" t="s">
        <v>139</v>
      </c>
    </row>
    <row r="498" s="2" customFormat="1" ht="16.5" customHeight="1">
      <c r="A498" s="40"/>
      <c r="B498" s="41"/>
      <c r="C498" s="206" t="s">
        <v>435</v>
      </c>
      <c r="D498" s="206" t="s">
        <v>142</v>
      </c>
      <c r="E498" s="207" t="s">
        <v>698</v>
      </c>
      <c r="F498" s="208" t="s">
        <v>699</v>
      </c>
      <c r="G498" s="209" t="s">
        <v>153</v>
      </c>
      <c r="H498" s="210">
        <v>21.420000000000002</v>
      </c>
      <c r="I498" s="211"/>
      <c r="J498" s="212">
        <f>ROUND(I498*H498,2)</f>
        <v>0</v>
      </c>
      <c r="K498" s="208" t="s">
        <v>146</v>
      </c>
      <c r="L498" s="46"/>
      <c r="M498" s="213" t="s">
        <v>19</v>
      </c>
      <c r="N498" s="214" t="s">
        <v>43</v>
      </c>
      <c r="O498" s="86"/>
      <c r="P498" s="215">
        <f>O498*H498</f>
        <v>0</v>
      </c>
      <c r="Q498" s="215">
        <v>0</v>
      </c>
      <c r="R498" s="215">
        <f>Q498*H498</f>
        <v>0</v>
      </c>
      <c r="S498" s="215">
        <v>0</v>
      </c>
      <c r="T498" s="216">
        <f>S498*H498</f>
        <v>0</v>
      </c>
      <c r="U498" s="40"/>
      <c r="V498" s="40"/>
      <c r="W498" s="40"/>
      <c r="X498" s="40"/>
      <c r="Y498" s="40"/>
      <c r="Z498" s="40"/>
      <c r="AA498" s="40"/>
      <c r="AB498" s="40"/>
      <c r="AC498" s="40"/>
      <c r="AD498" s="40"/>
      <c r="AE498" s="40"/>
      <c r="AR498" s="217" t="s">
        <v>183</v>
      </c>
      <c r="AT498" s="217" t="s">
        <v>142</v>
      </c>
      <c r="AU498" s="217" t="s">
        <v>82</v>
      </c>
      <c r="AY498" s="19" t="s">
        <v>139</v>
      </c>
      <c r="BE498" s="218">
        <f>IF(N498="základní",J498,0)</f>
        <v>0</v>
      </c>
      <c r="BF498" s="218">
        <f>IF(N498="snížená",J498,0)</f>
        <v>0</v>
      </c>
      <c r="BG498" s="218">
        <f>IF(N498="zákl. přenesená",J498,0)</f>
        <v>0</v>
      </c>
      <c r="BH498" s="218">
        <f>IF(N498="sníž. přenesená",J498,0)</f>
        <v>0</v>
      </c>
      <c r="BI498" s="218">
        <f>IF(N498="nulová",J498,0)</f>
        <v>0</v>
      </c>
      <c r="BJ498" s="19" t="s">
        <v>80</v>
      </c>
      <c r="BK498" s="218">
        <f>ROUND(I498*H498,2)</f>
        <v>0</v>
      </c>
      <c r="BL498" s="19" t="s">
        <v>183</v>
      </c>
      <c r="BM498" s="217" t="s">
        <v>700</v>
      </c>
    </row>
    <row r="499" s="2" customFormat="1">
      <c r="A499" s="40"/>
      <c r="B499" s="41"/>
      <c r="C499" s="42"/>
      <c r="D499" s="219" t="s">
        <v>148</v>
      </c>
      <c r="E499" s="42"/>
      <c r="F499" s="220" t="s">
        <v>699</v>
      </c>
      <c r="G499" s="42"/>
      <c r="H499" s="42"/>
      <c r="I499" s="221"/>
      <c r="J499" s="42"/>
      <c r="K499" s="42"/>
      <c r="L499" s="46"/>
      <c r="M499" s="222"/>
      <c r="N499" s="223"/>
      <c r="O499" s="86"/>
      <c r="P499" s="86"/>
      <c r="Q499" s="86"/>
      <c r="R499" s="86"/>
      <c r="S499" s="86"/>
      <c r="T499" s="87"/>
      <c r="U499" s="40"/>
      <c r="V499" s="40"/>
      <c r="W499" s="40"/>
      <c r="X499" s="40"/>
      <c r="Y499" s="40"/>
      <c r="Z499" s="40"/>
      <c r="AA499" s="40"/>
      <c r="AB499" s="40"/>
      <c r="AC499" s="40"/>
      <c r="AD499" s="40"/>
      <c r="AE499" s="40"/>
      <c r="AT499" s="19" t="s">
        <v>148</v>
      </c>
      <c r="AU499" s="19" t="s">
        <v>82</v>
      </c>
    </row>
    <row r="500" s="2" customFormat="1" ht="21.75" customHeight="1">
      <c r="A500" s="40"/>
      <c r="B500" s="41"/>
      <c r="C500" s="206" t="s">
        <v>701</v>
      </c>
      <c r="D500" s="206" t="s">
        <v>142</v>
      </c>
      <c r="E500" s="207" t="s">
        <v>702</v>
      </c>
      <c r="F500" s="208" t="s">
        <v>703</v>
      </c>
      <c r="G500" s="209" t="s">
        <v>153</v>
      </c>
      <c r="H500" s="210">
        <v>21.420000000000002</v>
      </c>
      <c r="I500" s="211"/>
      <c r="J500" s="212">
        <f>ROUND(I500*H500,2)</f>
        <v>0</v>
      </c>
      <c r="K500" s="208" t="s">
        <v>146</v>
      </c>
      <c r="L500" s="46"/>
      <c r="M500" s="213" t="s">
        <v>19</v>
      </c>
      <c r="N500" s="214" t="s">
        <v>43</v>
      </c>
      <c r="O500" s="86"/>
      <c r="P500" s="215">
        <f>O500*H500</f>
        <v>0</v>
      </c>
      <c r="Q500" s="215">
        <v>0</v>
      </c>
      <c r="R500" s="215">
        <f>Q500*H500</f>
        <v>0</v>
      </c>
      <c r="S500" s="215">
        <v>0</v>
      </c>
      <c r="T500" s="216">
        <f>S500*H500</f>
        <v>0</v>
      </c>
      <c r="U500" s="40"/>
      <c r="V500" s="40"/>
      <c r="W500" s="40"/>
      <c r="X500" s="40"/>
      <c r="Y500" s="40"/>
      <c r="Z500" s="40"/>
      <c r="AA500" s="40"/>
      <c r="AB500" s="40"/>
      <c r="AC500" s="40"/>
      <c r="AD500" s="40"/>
      <c r="AE500" s="40"/>
      <c r="AR500" s="217" t="s">
        <v>183</v>
      </c>
      <c r="AT500" s="217" t="s">
        <v>142</v>
      </c>
      <c r="AU500" s="217" t="s">
        <v>82</v>
      </c>
      <c r="AY500" s="19" t="s">
        <v>139</v>
      </c>
      <c r="BE500" s="218">
        <f>IF(N500="základní",J500,0)</f>
        <v>0</v>
      </c>
      <c r="BF500" s="218">
        <f>IF(N500="snížená",J500,0)</f>
        <v>0</v>
      </c>
      <c r="BG500" s="218">
        <f>IF(N500="zákl. přenesená",J500,0)</f>
        <v>0</v>
      </c>
      <c r="BH500" s="218">
        <f>IF(N500="sníž. přenesená",J500,0)</f>
        <v>0</v>
      </c>
      <c r="BI500" s="218">
        <f>IF(N500="nulová",J500,0)</f>
        <v>0</v>
      </c>
      <c r="BJ500" s="19" t="s">
        <v>80</v>
      </c>
      <c r="BK500" s="218">
        <f>ROUND(I500*H500,2)</f>
        <v>0</v>
      </c>
      <c r="BL500" s="19" t="s">
        <v>183</v>
      </c>
      <c r="BM500" s="217" t="s">
        <v>704</v>
      </c>
    </row>
    <row r="501" s="2" customFormat="1">
      <c r="A501" s="40"/>
      <c r="B501" s="41"/>
      <c r="C501" s="42"/>
      <c r="D501" s="219" t="s">
        <v>148</v>
      </c>
      <c r="E501" s="42"/>
      <c r="F501" s="220" t="s">
        <v>703</v>
      </c>
      <c r="G501" s="42"/>
      <c r="H501" s="42"/>
      <c r="I501" s="221"/>
      <c r="J501" s="42"/>
      <c r="K501" s="42"/>
      <c r="L501" s="46"/>
      <c r="M501" s="222"/>
      <c r="N501" s="223"/>
      <c r="O501" s="86"/>
      <c r="P501" s="86"/>
      <c r="Q501" s="86"/>
      <c r="R501" s="86"/>
      <c r="S501" s="86"/>
      <c r="T501" s="87"/>
      <c r="U501" s="40"/>
      <c r="V501" s="40"/>
      <c r="W501" s="40"/>
      <c r="X501" s="40"/>
      <c r="Y501" s="40"/>
      <c r="Z501" s="40"/>
      <c r="AA501" s="40"/>
      <c r="AB501" s="40"/>
      <c r="AC501" s="40"/>
      <c r="AD501" s="40"/>
      <c r="AE501" s="40"/>
      <c r="AT501" s="19" t="s">
        <v>148</v>
      </c>
      <c r="AU501" s="19" t="s">
        <v>82</v>
      </c>
    </row>
    <row r="502" s="2" customFormat="1" ht="16.5" customHeight="1">
      <c r="A502" s="40"/>
      <c r="B502" s="41"/>
      <c r="C502" s="206" t="s">
        <v>440</v>
      </c>
      <c r="D502" s="206" t="s">
        <v>142</v>
      </c>
      <c r="E502" s="207" t="s">
        <v>705</v>
      </c>
      <c r="F502" s="208" t="s">
        <v>706</v>
      </c>
      <c r="G502" s="209" t="s">
        <v>153</v>
      </c>
      <c r="H502" s="210">
        <v>21.420000000000002</v>
      </c>
      <c r="I502" s="211"/>
      <c r="J502" s="212">
        <f>ROUND(I502*H502,2)</f>
        <v>0</v>
      </c>
      <c r="K502" s="208" t="s">
        <v>146</v>
      </c>
      <c r="L502" s="46"/>
      <c r="M502" s="213" t="s">
        <v>19</v>
      </c>
      <c r="N502" s="214" t="s">
        <v>43</v>
      </c>
      <c r="O502" s="86"/>
      <c r="P502" s="215">
        <f>O502*H502</f>
        <v>0</v>
      </c>
      <c r="Q502" s="215">
        <v>0</v>
      </c>
      <c r="R502" s="215">
        <f>Q502*H502</f>
        <v>0</v>
      </c>
      <c r="S502" s="215">
        <v>0</v>
      </c>
      <c r="T502" s="216">
        <f>S502*H502</f>
        <v>0</v>
      </c>
      <c r="U502" s="40"/>
      <c r="V502" s="40"/>
      <c r="W502" s="40"/>
      <c r="X502" s="40"/>
      <c r="Y502" s="40"/>
      <c r="Z502" s="40"/>
      <c r="AA502" s="40"/>
      <c r="AB502" s="40"/>
      <c r="AC502" s="40"/>
      <c r="AD502" s="40"/>
      <c r="AE502" s="40"/>
      <c r="AR502" s="217" t="s">
        <v>183</v>
      </c>
      <c r="AT502" s="217" t="s">
        <v>142</v>
      </c>
      <c r="AU502" s="217" t="s">
        <v>82</v>
      </c>
      <c r="AY502" s="19" t="s">
        <v>139</v>
      </c>
      <c r="BE502" s="218">
        <f>IF(N502="základní",J502,0)</f>
        <v>0</v>
      </c>
      <c r="BF502" s="218">
        <f>IF(N502="snížená",J502,0)</f>
        <v>0</v>
      </c>
      <c r="BG502" s="218">
        <f>IF(N502="zákl. přenesená",J502,0)</f>
        <v>0</v>
      </c>
      <c r="BH502" s="218">
        <f>IF(N502="sníž. přenesená",J502,0)</f>
        <v>0</v>
      </c>
      <c r="BI502" s="218">
        <f>IF(N502="nulová",J502,0)</f>
        <v>0</v>
      </c>
      <c r="BJ502" s="19" t="s">
        <v>80</v>
      </c>
      <c r="BK502" s="218">
        <f>ROUND(I502*H502,2)</f>
        <v>0</v>
      </c>
      <c r="BL502" s="19" t="s">
        <v>183</v>
      </c>
      <c r="BM502" s="217" t="s">
        <v>707</v>
      </c>
    </row>
    <row r="503" s="2" customFormat="1">
      <c r="A503" s="40"/>
      <c r="B503" s="41"/>
      <c r="C503" s="42"/>
      <c r="D503" s="219" t="s">
        <v>148</v>
      </c>
      <c r="E503" s="42"/>
      <c r="F503" s="220" t="s">
        <v>706</v>
      </c>
      <c r="G503" s="42"/>
      <c r="H503" s="42"/>
      <c r="I503" s="221"/>
      <c r="J503" s="42"/>
      <c r="K503" s="42"/>
      <c r="L503" s="46"/>
      <c r="M503" s="222"/>
      <c r="N503" s="223"/>
      <c r="O503" s="86"/>
      <c r="P503" s="86"/>
      <c r="Q503" s="86"/>
      <c r="R503" s="86"/>
      <c r="S503" s="86"/>
      <c r="T503" s="87"/>
      <c r="U503" s="40"/>
      <c r="V503" s="40"/>
      <c r="W503" s="40"/>
      <c r="X503" s="40"/>
      <c r="Y503" s="40"/>
      <c r="Z503" s="40"/>
      <c r="AA503" s="40"/>
      <c r="AB503" s="40"/>
      <c r="AC503" s="40"/>
      <c r="AD503" s="40"/>
      <c r="AE503" s="40"/>
      <c r="AT503" s="19" t="s">
        <v>148</v>
      </c>
      <c r="AU503" s="19" t="s">
        <v>82</v>
      </c>
    </row>
    <row r="504" s="2" customFormat="1" ht="16.5" customHeight="1">
      <c r="A504" s="40"/>
      <c r="B504" s="41"/>
      <c r="C504" s="206" t="s">
        <v>708</v>
      </c>
      <c r="D504" s="206" t="s">
        <v>142</v>
      </c>
      <c r="E504" s="207" t="s">
        <v>709</v>
      </c>
      <c r="F504" s="208" t="s">
        <v>710</v>
      </c>
      <c r="G504" s="209" t="s">
        <v>153</v>
      </c>
      <c r="H504" s="210">
        <v>21.420000000000002</v>
      </c>
      <c r="I504" s="211"/>
      <c r="J504" s="212">
        <f>ROUND(I504*H504,2)</f>
        <v>0</v>
      </c>
      <c r="K504" s="208" t="s">
        <v>146</v>
      </c>
      <c r="L504" s="46"/>
      <c r="M504" s="213" t="s">
        <v>19</v>
      </c>
      <c r="N504" s="214" t="s">
        <v>43</v>
      </c>
      <c r="O504" s="86"/>
      <c r="P504" s="215">
        <f>O504*H504</f>
        <v>0</v>
      </c>
      <c r="Q504" s="215">
        <v>0</v>
      </c>
      <c r="R504" s="215">
        <f>Q504*H504</f>
        <v>0</v>
      </c>
      <c r="S504" s="215">
        <v>0</v>
      </c>
      <c r="T504" s="216">
        <f>S504*H504</f>
        <v>0</v>
      </c>
      <c r="U504" s="40"/>
      <c r="V504" s="40"/>
      <c r="W504" s="40"/>
      <c r="X504" s="40"/>
      <c r="Y504" s="40"/>
      <c r="Z504" s="40"/>
      <c r="AA504" s="40"/>
      <c r="AB504" s="40"/>
      <c r="AC504" s="40"/>
      <c r="AD504" s="40"/>
      <c r="AE504" s="40"/>
      <c r="AR504" s="217" t="s">
        <v>183</v>
      </c>
      <c r="AT504" s="217" t="s">
        <v>142</v>
      </c>
      <c r="AU504" s="217" t="s">
        <v>82</v>
      </c>
      <c r="AY504" s="19" t="s">
        <v>139</v>
      </c>
      <c r="BE504" s="218">
        <f>IF(N504="základní",J504,0)</f>
        <v>0</v>
      </c>
      <c r="BF504" s="218">
        <f>IF(N504="snížená",J504,0)</f>
        <v>0</v>
      </c>
      <c r="BG504" s="218">
        <f>IF(N504="zákl. přenesená",J504,0)</f>
        <v>0</v>
      </c>
      <c r="BH504" s="218">
        <f>IF(N504="sníž. přenesená",J504,0)</f>
        <v>0</v>
      </c>
      <c r="BI504" s="218">
        <f>IF(N504="nulová",J504,0)</f>
        <v>0</v>
      </c>
      <c r="BJ504" s="19" t="s">
        <v>80</v>
      </c>
      <c r="BK504" s="218">
        <f>ROUND(I504*H504,2)</f>
        <v>0</v>
      </c>
      <c r="BL504" s="19" t="s">
        <v>183</v>
      </c>
      <c r="BM504" s="217" t="s">
        <v>711</v>
      </c>
    </row>
    <row r="505" s="2" customFormat="1">
      <c r="A505" s="40"/>
      <c r="B505" s="41"/>
      <c r="C505" s="42"/>
      <c r="D505" s="219" t="s">
        <v>148</v>
      </c>
      <c r="E505" s="42"/>
      <c r="F505" s="220" t="s">
        <v>710</v>
      </c>
      <c r="G505" s="42"/>
      <c r="H505" s="42"/>
      <c r="I505" s="221"/>
      <c r="J505" s="42"/>
      <c r="K505" s="42"/>
      <c r="L505" s="46"/>
      <c r="M505" s="222"/>
      <c r="N505" s="223"/>
      <c r="O505" s="86"/>
      <c r="P505" s="86"/>
      <c r="Q505" s="86"/>
      <c r="R505" s="86"/>
      <c r="S505" s="86"/>
      <c r="T505" s="87"/>
      <c r="U505" s="40"/>
      <c r="V505" s="40"/>
      <c r="W505" s="40"/>
      <c r="X505" s="40"/>
      <c r="Y505" s="40"/>
      <c r="Z505" s="40"/>
      <c r="AA505" s="40"/>
      <c r="AB505" s="40"/>
      <c r="AC505" s="40"/>
      <c r="AD505" s="40"/>
      <c r="AE505" s="40"/>
      <c r="AT505" s="19" t="s">
        <v>148</v>
      </c>
      <c r="AU505" s="19" t="s">
        <v>82</v>
      </c>
    </row>
    <row r="506" s="2" customFormat="1" ht="16.5" customHeight="1">
      <c r="A506" s="40"/>
      <c r="B506" s="41"/>
      <c r="C506" s="206" t="s">
        <v>444</v>
      </c>
      <c r="D506" s="206" t="s">
        <v>142</v>
      </c>
      <c r="E506" s="207" t="s">
        <v>712</v>
      </c>
      <c r="F506" s="208" t="s">
        <v>713</v>
      </c>
      <c r="G506" s="209" t="s">
        <v>153</v>
      </c>
      <c r="H506" s="210">
        <v>21.420000000000002</v>
      </c>
      <c r="I506" s="211"/>
      <c r="J506" s="212">
        <f>ROUND(I506*H506,2)</f>
        <v>0</v>
      </c>
      <c r="K506" s="208" t="s">
        <v>146</v>
      </c>
      <c r="L506" s="46"/>
      <c r="M506" s="213" t="s">
        <v>19</v>
      </c>
      <c r="N506" s="214" t="s">
        <v>43</v>
      </c>
      <c r="O506" s="86"/>
      <c r="P506" s="215">
        <f>O506*H506</f>
        <v>0</v>
      </c>
      <c r="Q506" s="215">
        <v>0</v>
      </c>
      <c r="R506" s="215">
        <f>Q506*H506</f>
        <v>0</v>
      </c>
      <c r="S506" s="215">
        <v>0</v>
      </c>
      <c r="T506" s="216">
        <f>S506*H506</f>
        <v>0</v>
      </c>
      <c r="U506" s="40"/>
      <c r="V506" s="40"/>
      <c r="W506" s="40"/>
      <c r="X506" s="40"/>
      <c r="Y506" s="40"/>
      <c r="Z506" s="40"/>
      <c r="AA506" s="40"/>
      <c r="AB506" s="40"/>
      <c r="AC506" s="40"/>
      <c r="AD506" s="40"/>
      <c r="AE506" s="40"/>
      <c r="AR506" s="217" t="s">
        <v>183</v>
      </c>
      <c r="AT506" s="217" t="s">
        <v>142</v>
      </c>
      <c r="AU506" s="217" t="s">
        <v>82</v>
      </c>
      <c r="AY506" s="19" t="s">
        <v>139</v>
      </c>
      <c r="BE506" s="218">
        <f>IF(N506="základní",J506,0)</f>
        <v>0</v>
      </c>
      <c r="BF506" s="218">
        <f>IF(N506="snížená",J506,0)</f>
        <v>0</v>
      </c>
      <c r="BG506" s="218">
        <f>IF(N506="zákl. přenesená",J506,0)</f>
        <v>0</v>
      </c>
      <c r="BH506" s="218">
        <f>IF(N506="sníž. přenesená",J506,0)</f>
        <v>0</v>
      </c>
      <c r="BI506" s="218">
        <f>IF(N506="nulová",J506,0)</f>
        <v>0</v>
      </c>
      <c r="BJ506" s="19" t="s">
        <v>80</v>
      </c>
      <c r="BK506" s="218">
        <f>ROUND(I506*H506,2)</f>
        <v>0</v>
      </c>
      <c r="BL506" s="19" t="s">
        <v>183</v>
      </c>
      <c r="BM506" s="217" t="s">
        <v>714</v>
      </c>
    </row>
    <row r="507" s="2" customFormat="1">
      <c r="A507" s="40"/>
      <c r="B507" s="41"/>
      <c r="C507" s="42"/>
      <c r="D507" s="219" t="s">
        <v>148</v>
      </c>
      <c r="E507" s="42"/>
      <c r="F507" s="220" t="s">
        <v>713</v>
      </c>
      <c r="G507" s="42"/>
      <c r="H507" s="42"/>
      <c r="I507" s="221"/>
      <c r="J507" s="42"/>
      <c r="K507" s="42"/>
      <c r="L507" s="46"/>
      <c r="M507" s="222"/>
      <c r="N507" s="223"/>
      <c r="O507" s="86"/>
      <c r="P507" s="86"/>
      <c r="Q507" s="86"/>
      <c r="R507" s="86"/>
      <c r="S507" s="86"/>
      <c r="T507" s="87"/>
      <c r="U507" s="40"/>
      <c r="V507" s="40"/>
      <c r="W507" s="40"/>
      <c r="X507" s="40"/>
      <c r="Y507" s="40"/>
      <c r="Z507" s="40"/>
      <c r="AA507" s="40"/>
      <c r="AB507" s="40"/>
      <c r="AC507" s="40"/>
      <c r="AD507" s="40"/>
      <c r="AE507" s="40"/>
      <c r="AT507" s="19" t="s">
        <v>148</v>
      </c>
      <c r="AU507" s="19" t="s">
        <v>82</v>
      </c>
    </row>
    <row r="508" s="2" customFormat="1" ht="16.5" customHeight="1">
      <c r="A508" s="40"/>
      <c r="B508" s="41"/>
      <c r="C508" s="206" t="s">
        <v>715</v>
      </c>
      <c r="D508" s="206" t="s">
        <v>142</v>
      </c>
      <c r="E508" s="207" t="s">
        <v>716</v>
      </c>
      <c r="F508" s="208" t="s">
        <v>717</v>
      </c>
      <c r="G508" s="209" t="s">
        <v>153</v>
      </c>
      <c r="H508" s="210">
        <v>21.420000000000002</v>
      </c>
      <c r="I508" s="211"/>
      <c r="J508" s="212">
        <f>ROUND(I508*H508,2)</f>
        <v>0</v>
      </c>
      <c r="K508" s="208" t="s">
        <v>146</v>
      </c>
      <c r="L508" s="46"/>
      <c r="M508" s="213" t="s">
        <v>19</v>
      </c>
      <c r="N508" s="214" t="s">
        <v>43</v>
      </c>
      <c r="O508" s="86"/>
      <c r="P508" s="215">
        <f>O508*H508</f>
        <v>0</v>
      </c>
      <c r="Q508" s="215">
        <v>0</v>
      </c>
      <c r="R508" s="215">
        <f>Q508*H508</f>
        <v>0</v>
      </c>
      <c r="S508" s="215">
        <v>0</v>
      </c>
      <c r="T508" s="216">
        <f>S508*H508</f>
        <v>0</v>
      </c>
      <c r="U508" s="40"/>
      <c r="V508" s="40"/>
      <c r="W508" s="40"/>
      <c r="X508" s="40"/>
      <c r="Y508" s="40"/>
      <c r="Z508" s="40"/>
      <c r="AA508" s="40"/>
      <c r="AB508" s="40"/>
      <c r="AC508" s="40"/>
      <c r="AD508" s="40"/>
      <c r="AE508" s="40"/>
      <c r="AR508" s="217" t="s">
        <v>183</v>
      </c>
      <c r="AT508" s="217" t="s">
        <v>142</v>
      </c>
      <c r="AU508" s="217" t="s">
        <v>82</v>
      </c>
      <c r="AY508" s="19" t="s">
        <v>139</v>
      </c>
      <c r="BE508" s="218">
        <f>IF(N508="základní",J508,0)</f>
        <v>0</v>
      </c>
      <c r="BF508" s="218">
        <f>IF(N508="snížená",J508,0)</f>
        <v>0</v>
      </c>
      <c r="BG508" s="218">
        <f>IF(N508="zákl. přenesená",J508,0)</f>
        <v>0</v>
      </c>
      <c r="BH508" s="218">
        <f>IF(N508="sníž. přenesená",J508,0)</f>
        <v>0</v>
      </c>
      <c r="BI508" s="218">
        <f>IF(N508="nulová",J508,0)</f>
        <v>0</v>
      </c>
      <c r="BJ508" s="19" t="s">
        <v>80</v>
      </c>
      <c r="BK508" s="218">
        <f>ROUND(I508*H508,2)</f>
        <v>0</v>
      </c>
      <c r="BL508" s="19" t="s">
        <v>183</v>
      </c>
      <c r="BM508" s="217" t="s">
        <v>718</v>
      </c>
    </row>
    <row r="509" s="2" customFormat="1">
      <c r="A509" s="40"/>
      <c r="B509" s="41"/>
      <c r="C509" s="42"/>
      <c r="D509" s="219" t="s">
        <v>148</v>
      </c>
      <c r="E509" s="42"/>
      <c r="F509" s="220" t="s">
        <v>717</v>
      </c>
      <c r="G509" s="42"/>
      <c r="H509" s="42"/>
      <c r="I509" s="221"/>
      <c r="J509" s="42"/>
      <c r="K509" s="42"/>
      <c r="L509" s="46"/>
      <c r="M509" s="222"/>
      <c r="N509" s="223"/>
      <c r="O509" s="86"/>
      <c r="P509" s="86"/>
      <c r="Q509" s="86"/>
      <c r="R509" s="86"/>
      <c r="S509" s="86"/>
      <c r="T509" s="87"/>
      <c r="U509" s="40"/>
      <c r="V509" s="40"/>
      <c r="W509" s="40"/>
      <c r="X509" s="40"/>
      <c r="Y509" s="40"/>
      <c r="Z509" s="40"/>
      <c r="AA509" s="40"/>
      <c r="AB509" s="40"/>
      <c r="AC509" s="40"/>
      <c r="AD509" s="40"/>
      <c r="AE509" s="40"/>
      <c r="AT509" s="19" t="s">
        <v>148</v>
      </c>
      <c r="AU509" s="19" t="s">
        <v>82</v>
      </c>
    </row>
    <row r="510" s="2" customFormat="1" ht="24.15" customHeight="1">
      <c r="A510" s="40"/>
      <c r="B510" s="41"/>
      <c r="C510" s="206" t="s">
        <v>450</v>
      </c>
      <c r="D510" s="206" t="s">
        <v>142</v>
      </c>
      <c r="E510" s="207" t="s">
        <v>719</v>
      </c>
      <c r="F510" s="208" t="s">
        <v>720</v>
      </c>
      <c r="G510" s="209" t="s">
        <v>318</v>
      </c>
      <c r="H510" s="210">
        <v>20</v>
      </c>
      <c r="I510" s="211"/>
      <c r="J510" s="212">
        <f>ROUND(I510*H510,2)</f>
        <v>0</v>
      </c>
      <c r="K510" s="208" t="s">
        <v>146</v>
      </c>
      <c r="L510" s="46"/>
      <c r="M510" s="213" t="s">
        <v>19</v>
      </c>
      <c r="N510" s="214" t="s">
        <v>43</v>
      </c>
      <c r="O510" s="86"/>
      <c r="P510" s="215">
        <f>O510*H510</f>
        <v>0</v>
      </c>
      <c r="Q510" s="215">
        <v>0</v>
      </c>
      <c r="R510" s="215">
        <f>Q510*H510</f>
        <v>0</v>
      </c>
      <c r="S510" s="215">
        <v>0</v>
      </c>
      <c r="T510" s="216">
        <f>S510*H510</f>
        <v>0</v>
      </c>
      <c r="U510" s="40"/>
      <c r="V510" s="40"/>
      <c r="W510" s="40"/>
      <c r="X510" s="40"/>
      <c r="Y510" s="40"/>
      <c r="Z510" s="40"/>
      <c r="AA510" s="40"/>
      <c r="AB510" s="40"/>
      <c r="AC510" s="40"/>
      <c r="AD510" s="40"/>
      <c r="AE510" s="40"/>
      <c r="AR510" s="217" t="s">
        <v>183</v>
      </c>
      <c r="AT510" s="217" t="s">
        <v>142</v>
      </c>
      <c r="AU510" s="217" t="s">
        <v>82</v>
      </c>
      <c r="AY510" s="19" t="s">
        <v>139</v>
      </c>
      <c r="BE510" s="218">
        <f>IF(N510="základní",J510,0)</f>
        <v>0</v>
      </c>
      <c r="BF510" s="218">
        <f>IF(N510="snížená",J510,0)</f>
        <v>0</v>
      </c>
      <c r="BG510" s="218">
        <f>IF(N510="zákl. přenesená",J510,0)</f>
        <v>0</v>
      </c>
      <c r="BH510" s="218">
        <f>IF(N510="sníž. přenesená",J510,0)</f>
        <v>0</v>
      </c>
      <c r="BI510" s="218">
        <f>IF(N510="nulová",J510,0)</f>
        <v>0</v>
      </c>
      <c r="BJ510" s="19" t="s">
        <v>80</v>
      </c>
      <c r="BK510" s="218">
        <f>ROUND(I510*H510,2)</f>
        <v>0</v>
      </c>
      <c r="BL510" s="19" t="s">
        <v>183</v>
      </c>
      <c r="BM510" s="217" t="s">
        <v>721</v>
      </c>
    </row>
    <row r="511" s="2" customFormat="1">
      <c r="A511" s="40"/>
      <c r="B511" s="41"/>
      <c r="C511" s="42"/>
      <c r="D511" s="219" t="s">
        <v>148</v>
      </c>
      <c r="E511" s="42"/>
      <c r="F511" s="220" t="s">
        <v>720</v>
      </c>
      <c r="G511" s="42"/>
      <c r="H511" s="42"/>
      <c r="I511" s="221"/>
      <c r="J511" s="42"/>
      <c r="K511" s="42"/>
      <c r="L511" s="46"/>
      <c r="M511" s="222"/>
      <c r="N511" s="223"/>
      <c r="O511" s="86"/>
      <c r="P511" s="86"/>
      <c r="Q511" s="86"/>
      <c r="R511" s="86"/>
      <c r="S511" s="86"/>
      <c r="T511" s="87"/>
      <c r="U511" s="40"/>
      <c r="V511" s="40"/>
      <c r="W511" s="40"/>
      <c r="X511" s="40"/>
      <c r="Y511" s="40"/>
      <c r="Z511" s="40"/>
      <c r="AA511" s="40"/>
      <c r="AB511" s="40"/>
      <c r="AC511" s="40"/>
      <c r="AD511" s="40"/>
      <c r="AE511" s="40"/>
      <c r="AT511" s="19" t="s">
        <v>148</v>
      </c>
      <c r="AU511" s="19" t="s">
        <v>82</v>
      </c>
    </row>
    <row r="512" s="2" customFormat="1" ht="24.15" customHeight="1">
      <c r="A512" s="40"/>
      <c r="B512" s="41"/>
      <c r="C512" s="206" t="s">
        <v>722</v>
      </c>
      <c r="D512" s="206" t="s">
        <v>142</v>
      </c>
      <c r="E512" s="207" t="s">
        <v>723</v>
      </c>
      <c r="F512" s="208" t="s">
        <v>724</v>
      </c>
      <c r="G512" s="209" t="s">
        <v>318</v>
      </c>
      <c r="H512" s="210">
        <v>20</v>
      </c>
      <c r="I512" s="211"/>
      <c r="J512" s="212">
        <f>ROUND(I512*H512,2)</f>
        <v>0</v>
      </c>
      <c r="K512" s="208" t="s">
        <v>146</v>
      </c>
      <c r="L512" s="46"/>
      <c r="M512" s="213" t="s">
        <v>19</v>
      </c>
      <c r="N512" s="214" t="s">
        <v>43</v>
      </c>
      <c r="O512" s="86"/>
      <c r="P512" s="215">
        <f>O512*H512</f>
        <v>0</v>
      </c>
      <c r="Q512" s="215">
        <v>0</v>
      </c>
      <c r="R512" s="215">
        <f>Q512*H512</f>
        <v>0</v>
      </c>
      <c r="S512" s="215">
        <v>0</v>
      </c>
      <c r="T512" s="216">
        <f>S512*H512</f>
        <v>0</v>
      </c>
      <c r="U512" s="40"/>
      <c r="V512" s="40"/>
      <c r="W512" s="40"/>
      <c r="X512" s="40"/>
      <c r="Y512" s="40"/>
      <c r="Z512" s="40"/>
      <c r="AA512" s="40"/>
      <c r="AB512" s="40"/>
      <c r="AC512" s="40"/>
      <c r="AD512" s="40"/>
      <c r="AE512" s="40"/>
      <c r="AR512" s="217" t="s">
        <v>183</v>
      </c>
      <c r="AT512" s="217" t="s">
        <v>142</v>
      </c>
      <c r="AU512" s="217" t="s">
        <v>82</v>
      </c>
      <c r="AY512" s="19" t="s">
        <v>139</v>
      </c>
      <c r="BE512" s="218">
        <f>IF(N512="základní",J512,0)</f>
        <v>0</v>
      </c>
      <c r="BF512" s="218">
        <f>IF(N512="snížená",J512,0)</f>
        <v>0</v>
      </c>
      <c r="BG512" s="218">
        <f>IF(N512="zákl. přenesená",J512,0)</f>
        <v>0</v>
      </c>
      <c r="BH512" s="218">
        <f>IF(N512="sníž. přenesená",J512,0)</f>
        <v>0</v>
      </c>
      <c r="BI512" s="218">
        <f>IF(N512="nulová",J512,0)</f>
        <v>0</v>
      </c>
      <c r="BJ512" s="19" t="s">
        <v>80</v>
      </c>
      <c r="BK512" s="218">
        <f>ROUND(I512*H512,2)</f>
        <v>0</v>
      </c>
      <c r="BL512" s="19" t="s">
        <v>183</v>
      </c>
      <c r="BM512" s="217" t="s">
        <v>725</v>
      </c>
    </row>
    <row r="513" s="2" customFormat="1">
      <c r="A513" s="40"/>
      <c r="B513" s="41"/>
      <c r="C513" s="42"/>
      <c r="D513" s="219" t="s">
        <v>148</v>
      </c>
      <c r="E513" s="42"/>
      <c r="F513" s="220" t="s">
        <v>724</v>
      </c>
      <c r="G513" s="42"/>
      <c r="H513" s="42"/>
      <c r="I513" s="221"/>
      <c r="J513" s="42"/>
      <c r="K513" s="42"/>
      <c r="L513" s="46"/>
      <c r="M513" s="222"/>
      <c r="N513" s="223"/>
      <c r="O513" s="86"/>
      <c r="P513" s="86"/>
      <c r="Q513" s="86"/>
      <c r="R513" s="86"/>
      <c r="S513" s="86"/>
      <c r="T513" s="87"/>
      <c r="U513" s="40"/>
      <c r="V513" s="40"/>
      <c r="W513" s="40"/>
      <c r="X513" s="40"/>
      <c r="Y513" s="40"/>
      <c r="Z513" s="40"/>
      <c r="AA513" s="40"/>
      <c r="AB513" s="40"/>
      <c r="AC513" s="40"/>
      <c r="AD513" s="40"/>
      <c r="AE513" s="40"/>
      <c r="AT513" s="19" t="s">
        <v>148</v>
      </c>
      <c r="AU513" s="19" t="s">
        <v>82</v>
      </c>
    </row>
    <row r="514" s="2" customFormat="1" ht="16.5" customHeight="1">
      <c r="A514" s="40"/>
      <c r="B514" s="41"/>
      <c r="C514" s="206" t="s">
        <v>455</v>
      </c>
      <c r="D514" s="206" t="s">
        <v>142</v>
      </c>
      <c r="E514" s="207" t="s">
        <v>726</v>
      </c>
      <c r="F514" s="208" t="s">
        <v>727</v>
      </c>
      <c r="G514" s="209" t="s">
        <v>318</v>
      </c>
      <c r="H514" s="210">
        <v>20</v>
      </c>
      <c r="I514" s="211"/>
      <c r="J514" s="212">
        <f>ROUND(I514*H514,2)</f>
        <v>0</v>
      </c>
      <c r="K514" s="208" t="s">
        <v>146</v>
      </c>
      <c r="L514" s="46"/>
      <c r="M514" s="213" t="s">
        <v>19</v>
      </c>
      <c r="N514" s="214" t="s">
        <v>43</v>
      </c>
      <c r="O514" s="86"/>
      <c r="P514" s="215">
        <f>O514*H514</f>
        <v>0</v>
      </c>
      <c r="Q514" s="215">
        <v>0</v>
      </c>
      <c r="R514" s="215">
        <f>Q514*H514</f>
        <v>0</v>
      </c>
      <c r="S514" s="215">
        <v>0</v>
      </c>
      <c r="T514" s="216">
        <f>S514*H514</f>
        <v>0</v>
      </c>
      <c r="U514" s="40"/>
      <c r="V514" s="40"/>
      <c r="W514" s="40"/>
      <c r="X514" s="40"/>
      <c r="Y514" s="40"/>
      <c r="Z514" s="40"/>
      <c r="AA514" s="40"/>
      <c r="AB514" s="40"/>
      <c r="AC514" s="40"/>
      <c r="AD514" s="40"/>
      <c r="AE514" s="40"/>
      <c r="AR514" s="217" t="s">
        <v>183</v>
      </c>
      <c r="AT514" s="217" t="s">
        <v>142</v>
      </c>
      <c r="AU514" s="217" t="s">
        <v>82</v>
      </c>
      <c r="AY514" s="19" t="s">
        <v>139</v>
      </c>
      <c r="BE514" s="218">
        <f>IF(N514="základní",J514,0)</f>
        <v>0</v>
      </c>
      <c r="BF514" s="218">
        <f>IF(N514="snížená",J514,0)</f>
        <v>0</v>
      </c>
      <c r="BG514" s="218">
        <f>IF(N514="zákl. přenesená",J514,0)</f>
        <v>0</v>
      </c>
      <c r="BH514" s="218">
        <f>IF(N514="sníž. přenesená",J514,0)</f>
        <v>0</v>
      </c>
      <c r="BI514" s="218">
        <f>IF(N514="nulová",J514,0)</f>
        <v>0</v>
      </c>
      <c r="BJ514" s="19" t="s">
        <v>80</v>
      </c>
      <c r="BK514" s="218">
        <f>ROUND(I514*H514,2)</f>
        <v>0</v>
      </c>
      <c r="BL514" s="19" t="s">
        <v>183</v>
      </c>
      <c r="BM514" s="217" t="s">
        <v>728</v>
      </c>
    </row>
    <row r="515" s="2" customFormat="1">
      <c r="A515" s="40"/>
      <c r="B515" s="41"/>
      <c r="C515" s="42"/>
      <c r="D515" s="219" t="s">
        <v>148</v>
      </c>
      <c r="E515" s="42"/>
      <c r="F515" s="220" t="s">
        <v>727</v>
      </c>
      <c r="G515" s="42"/>
      <c r="H515" s="42"/>
      <c r="I515" s="221"/>
      <c r="J515" s="42"/>
      <c r="K515" s="42"/>
      <c r="L515" s="46"/>
      <c r="M515" s="222"/>
      <c r="N515" s="223"/>
      <c r="O515" s="86"/>
      <c r="P515" s="86"/>
      <c r="Q515" s="86"/>
      <c r="R515" s="86"/>
      <c r="S515" s="86"/>
      <c r="T515" s="87"/>
      <c r="U515" s="40"/>
      <c r="V515" s="40"/>
      <c r="W515" s="40"/>
      <c r="X515" s="40"/>
      <c r="Y515" s="40"/>
      <c r="Z515" s="40"/>
      <c r="AA515" s="40"/>
      <c r="AB515" s="40"/>
      <c r="AC515" s="40"/>
      <c r="AD515" s="40"/>
      <c r="AE515" s="40"/>
      <c r="AT515" s="19" t="s">
        <v>148</v>
      </c>
      <c r="AU515" s="19" t="s">
        <v>82</v>
      </c>
    </row>
    <row r="516" s="2" customFormat="1" ht="24.15" customHeight="1">
      <c r="A516" s="40"/>
      <c r="B516" s="41"/>
      <c r="C516" s="206" t="s">
        <v>729</v>
      </c>
      <c r="D516" s="206" t="s">
        <v>142</v>
      </c>
      <c r="E516" s="207" t="s">
        <v>730</v>
      </c>
      <c r="F516" s="208" t="s">
        <v>731</v>
      </c>
      <c r="G516" s="209" t="s">
        <v>318</v>
      </c>
      <c r="H516" s="210">
        <v>20</v>
      </c>
      <c r="I516" s="211"/>
      <c r="J516" s="212">
        <f>ROUND(I516*H516,2)</f>
        <v>0</v>
      </c>
      <c r="K516" s="208" t="s">
        <v>146</v>
      </c>
      <c r="L516" s="46"/>
      <c r="M516" s="213" t="s">
        <v>19</v>
      </c>
      <c r="N516" s="214" t="s">
        <v>43</v>
      </c>
      <c r="O516" s="86"/>
      <c r="P516" s="215">
        <f>O516*H516</f>
        <v>0</v>
      </c>
      <c r="Q516" s="215">
        <v>0</v>
      </c>
      <c r="R516" s="215">
        <f>Q516*H516</f>
        <v>0</v>
      </c>
      <c r="S516" s="215">
        <v>0</v>
      </c>
      <c r="T516" s="216">
        <f>S516*H516</f>
        <v>0</v>
      </c>
      <c r="U516" s="40"/>
      <c r="V516" s="40"/>
      <c r="W516" s="40"/>
      <c r="X516" s="40"/>
      <c r="Y516" s="40"/>
      <c r="Z516" s="40"/>
      <c r="AA516" s="40"/>
      <c r="AB516" s="40"/>
      <c r="AC516" s="40"/>
      <c r="AD516" s="40"/>
      <c r="AE516" s="40"/>
      <c r="AR516" s="217" t="s">
        <v>183</v>
      </c>
      <c r="AT516" s="217" t="s">
        <v>142</v>
      </c>
      <c r="AU516" s="217" t="s">
        <v>82</v>
      </c>
      <c r="AY516" s="19" t="s">
        <v>139</v>
      </c>
      <c r="BE516" s="218">
        <f>IF(N516="základní",J516,0)</f>
        <v>0</v>
      </c>
      <c r="BF516" s="218">
        <f>IF(N516="snížená",J516,0)</f>
        <v>0</v>
      </c>
      <c r="BG516" s="218">
        <f>IF(N516="zákl. přenesená",J516,0)</f>
        <v>0</v>
      </c>
      <c r="BH516" s="218">
        <f>IF(N516="sníž. přenesená",J516,0)</f>
        <v>0</v>
      </c>
      <c r="BI516" s="218">
        <f>IF(N516="nulová",J516,0)</f>
        <v>0</v>
      </c>
      <c r="BJ516" s="19" t="s">
        <v>80</v>
      </c>
      <c r="BK516" s="218">
        <f>ROUND(I516*H516,2)</f>
        <v>0</v>
      </c>
      <c r="BL516" s="19" t="s">
        <v>183</v>
      </c>
      <c r="BM516" s="217" t="s">
        <v>732</v>
      </c>
    </row>
    <row r="517" s="2" customFormat="1">
      <c r="A517" s="40"/>
      <c r="B517" s="41"/>
      <c r="C517" s="42"/>
      <c r="D517" s="219" t="s">
        <v>148</v>
      </c>
      <c r="E517" s="42"/>
      <c r="F517" s="220" t="s">
        <v>731</v>
      </c>
      <c r="G517" s="42"/>
      <c r="H517" s="42"/>
      <c r="I517" s="221"/>
      <c r="J517" s="42"/>
      <c r="K517" s="42"/>
      <c r="L517" s="46"/>
      <c r="M517" s="222"/>
      <c r="N517" s="223"/>
      <c r="O517" s="86"/>
      <c r="P517" s="86"/>
      <c r="Q517" s="86"/>
      <c r="R517" s="86"/>
      <c r="S517" s="86"/>
      <c r="T517" s="87"/>
      <c r="U517" s="40"/>
      <c r="V517" s="40"/>
      <c r="W517" s="40"/>
      <c r="X517" s="40"/>
      <c r="Y517" s="40"/>
      <c r="Z517" s="40"/>
      <c r="AA517" s="40"/>
      <c r="AB517" s="40"/>
      <c r="AC517" s="40"/>
      <c r="AD517" s="40"/>
      <c r="AE517" s="40"/>
      <c r="AT517" s="19" t="s">
        <v>148</v>
      </c>
      <c r="AU517" s="19" t="s">
        <v>82</v>
      </c>
    </row>
    <row r="518" s="2" customFormat="1" ht="16.5" customHeight="1">
      <c r="A518" s="40"/>
      <c r="B518" s="41"/>
      <c r="C518" s="206" t="s">
        <v>462</v>
      </c>
      <c r="D518" s="206" t="s">
        <v>142</v>
      </c>
      <c r="E518" s="207" t="s">
        <v>733</v>
      </c>
      <c r="F518" s="208" t="s">
        <v>734</v>
      </c>
      <c r="G518" s="209" t="s">
        <v>318</v>
      </c>
      <c r="H518" s="210">
        <v>20</v>
      </c>
      <c r="I518" s="211"/>
      <c r="J518" s="212">
        <f>ROUND(I518*H518,2)</f>
        <v>0</v>
      </c>
      <c r="K518" s="208" t="s">
        <v>146</v>
      </c>
      <c r="L518" s="46"/>
      <c r="M518" s="213" t="s">
        <v>19</v>
      </c>
      <c r="N518" s="214" t="s">
        <v>43</v>
      </c>
      <c r="O518" s="86"/>
      <c r="P518" s="215">
        <f>O518*H518</f>
        <v>0</v>
      </c>
      <c r="Q518" s="215">
        <v>0</v>
      </c>
      <c r="R518" s="215">
        <f>Q518*H518</f>
        <v>0</v>
      </c>
      <c r="S518" s="215">
        <v>0</v>
      </c>
      <c r="T518" s="216">
        <f>S518*H518</f>
        <v>0</v>
      </c>
      <c r="U518" s="40"/>
      <c r="V518" s="40"/>
      <c r="W518" s="40"/>
      <c r="X518" s="40"/>
      <c r="Y518" s="40"/>
      <c r="Z518" s="40"/>
      <c r="AA518" s="40"/>
      <c r="AB518" s="40"/>
      <c r="AC518" s="40"/>
      <c r="AD518" s="40"/>
      <c r="AE518" s="40"/>
      <c r="AR518" s="217" t="s">
        <v>183</v>
      </c>
      <c r="AT518" s="217" t="s">
        <v>142</v>
      </c>
      <c r="AU518" s="217" t="s">
        <v>82</v>
      </c>
      <c r="AY518" s="19" t="s">
        <v>139</v>
      </c>
      <c r="BE518" s="218">
        <f>IF(N518="základní",J518,0)</f>
        <v>0</v>
      </c>
      <c r="BF518" s="218">
        <f>IF(N518="snížená",J518,0)</f>
        <v>0</v>
      </c>
      <c r="BG518" s="218">
        <f>IF(N518="zákl. přenesená",J518,0)</f>
        <v>0</v>
      </c>
      <c r="BH518" s="218">
        <f>IF(N518="sníž. přenesená",J518,0)</f>
        <v>0</v>
      </c>
      <c r="BI518" s="218">
        <f>IF(N518="nulová",J518,0)</f>
        <v>0</v>
      </c>
      <c r="BJ518" s="19" t="s">
        <v>80</v>
      </c>
      <c r="BK518" s="218">
        <f>ROUND(I518*H518,2)</f>
        <v>0</v>
      </c>
      <c r="BL518" s="19" t="s">
        <v>183</v>
      </c>
      <c r="BM518" s="217" t="s">
        <v>735</v>
      </c>
    </row>
    <row r="519" s="2" customFormat="1">
      <c r="A519" s="40"/>
      <c r="B519" s="41"/>
      <c r="C519" s="42"/>
      <c r="D519" s="219" t="s">
        <v>148</v>
      </c>
      <c r="E519" s="42"/>
      <c r="F519" s="220" t="s">
        <v>734</v>
      </c>
      <c r="G519" s="42"/>
      <c r="H519" s="42"/>
      <c r="I519" s="221"/>
      <c r="J519" s="42"/>
      <c r="K519" s="42"/>
      <c r="L519" s="46"/>
      <c r="M519" s="222"/>
      <c r="N519" s="223"/>
      <c r="O519" s="86"/>
      <c r="P519" s="86"/>
      <c r="Q519" s="86"/>
      <c r="R519" s="86"/>
      <c r="S519" s="86"/>
      <c r="T519" s="87"/>
      <c r="U519" s="40"/>
      <c r="V519" s="40"/>
      <c r="W519" s="40"/>
      <c r="X519" s="40"/>
      <c r="Y519" s="40"/>
      <c r="Z519" s="40"/>
      <c r="AA519" s="40"/>
      <c r="AB519" s="40"/>
      <c r="AC519" s="40"/>
      <c r="AD519" s="40"/>
      <c r="AE519" s="40"/>
      <c r="AT519" s="19" t="s">
        <v>148</v>
      </c>
      <c r="AU519" s="19" t="s">
        <v>82</v>
      </c>
    </row>
    <row r="520" s="2" customFormat="1" ht="21.75" customHeight="1">
      <c r="A520" s="40"/>
      <c r="B520" s="41"/>
      <c r="C520" s="206" t="s">
        <v>736</v>
      </c>
      <c r="D520" s="206" t="s">
        <v>142</v>
      </c>
      <c r="E520" s="207" t="s">
        <v>737</v>
      </c>
      <c r="F520" s="208" t="s">
        <v>738</v>
      </c>
      <c r="G520" s="209" t="s">
        <v>318</v>
      </c>
      <c r="H520" s="210">
        <v>20</v>
      </c>
      <c r="I520" s="211"/>
      <c r="J520" s="212">
        <f>ROUND(I520*H520,2)</f>
        <v>0</v>
      </c>
      <c r="K520" s="208" t="s">
        <v>146</v>
      </c>
      <c r="L520" s="46"/>
      <c r="M520" s="213" t="s">
        <v>19</v>
      </c>
      <c r="N520" s="214" t="s">
        <v>43</v>
      </c>
      <c r="O520" s="86"/>
      <c r="P520" s="215">
        <f>O520*H520</f>
        <v>0</v>
      </c>
      <c r="Q520" s="215">
        <v>0</v>
      </c>
      <c r="R520" s="215">
        <f>Q520*H520</f>
        <v>0</v>
      </c>
      <c r="S520" s="215">
        <v>0</v>
      </c>
      <c r="T520" s="216">
        <f>S520*H520</f>
        <v>0</v>
      </c>
      <c r="U520" s="40"/>
      <c r="V520" s="40"/>
      <c r="W520" s="40"/>
      <c r="X520" s="40"/>
      <c r="Y520" s="40"/>
      <c r="Z520" s="40"/>
      <c r="AA520" s="40"/>
      <c r="AB520" s="40"/>
      <c r="AC520" s="40"/>
      <c r="AD520" s="40"/>
      <c r="AE520" s="40"/>
      <c r="AR520" s="217" t="s">
        <v>183</v>
      </c>
      <c r="AT520" s="217" t="s">
        <v>142</v>
      </c>
      <c r="AU520" s="217" t="s">
        <v>82</v>
      </c>
      <c r="AY520" s="19" t="s">
        <v>139</v>
      </c>
      <c r="BE520" s="218">
        <f>IF(N520="základní",J520,0)</f>
        <v>0</v>
      </c>
      <c r="BF520" s="218">
        <f>IF(N520="snížená",J520,0)</f>
        <v>0</v>
      </c>
      <c r="BG520" s="218">
        <f>IF(N520="zákl. přenesená",J520,0)</f>
        <v>0</v>
      </c>
      <c r="BH520" s="218">
        <f>IF(N520="sníž. přenesená",J520,0)</f>
        <v>0</v>
      </c>
      <c r="BI520" s="218">
        <f>IF(N520="nulová",J520,0)</f>
        <v>0</v>
      </c>
      <c r="BJ520" s="19" t="s">
        <v>80</v>
      </c>
      <c r="BK520" s="218">
        <f>ROUND(I520*H520,2)</f>
        <v>0</v>
      </c>
      <c r="BL520" s="19" t="s">
        <v>183</v>
      </c>
      <c r="BM520" s="217" t="s">
        <v>739</v>
      </c>
    </row>
    <row r="521" s="2" customFormat="1">
      <c r="A521" s="40"/>
      <c r="B521" s="41"/>
      <c r="C521" s="42"/>
      <c r="D521" s="219" t="s">
        <v>148</v>
      </c>
      <c r="E521" s="42"/>
      <c r="F521" s="220" t="s">
        <v>738</v>
      </c>
      <c r="G521" s="42"/>
      <c r="H521" s="42"/>
      <c r="I521" s="221"/>
      <c r="J521" s="42"/>
      <c r="K521" s="42"/>
      <c r="L521" s="46"/>
      <c r="M521" s="222"/>
      <c r="N521" s="223"/>
      <c r="O521" s="86"/>
      <c r="P521" s="86"/>
      <c r="Q521" s="86"/>
      <c r="R521" s="86"/>
      <c r="S521" s="86"/>
      <c r="T521" s="87"/>
      <c r="U521" s="40"/>
      <c r="V521" s="40"/>
      <c r="W521" s="40"/>
      <c r="X521" s="40"/>
      <c r="Y521" s="40"/>
      <c r="Z521" s="40"/>
      <c r="AA521" s="40"/>
      <c r="AB521" s="40"/>
      <c r="AC521" s="40"/>
      <c r="AD521" s="40"/>
      <c r="AE521" s="40"/>
      <c r="AT521" s="19" t="s">
        <v>148</v>
      </c>
      <c r="AU521" s="19" t="s">
        <v>82</v>
      </c>
    </row>
    <row r="522" s="12" customFormat="1" ht="22.8" customHeight="1">
      <c r="A522" s="12"/>
      <c r="B522" s="190"/>
      <c r="C522" s="191"/>
      <c r="D522" s="192" t="s">
        <v>71</v>
      </c>
      <c r="E522" s="204" t="s">
        <v>740</v>
      </c>
      <c r="F522" s="204" t="s">
        <v>741</v>
      </c>
      <c r="G522" s="191"/>
      <c r="H522" s="191"/>
      <c r="I522" s="194"/>
      <c r="J522" s="205">
        <f>BK522</f>
        <v>0</v>
      </c>
      <c r="K522" s="191"/>
      <c r="L522" s="196"/>
      <c r="M522" s="197"/>
      <c r="N522" s="198"/>
      <c r="O522" s="198"/>
      <c r="P522" s="199">
        <f>SUM(P523:P553)</f>
        <v>0</v>
      </c>
      <c r="Q522" s="198"/>
      <c r="R522" s="199">
        <f>SUM(R523:R553)</f>
        <v>0</v>
      </c>
      <c r="S522" s="198"/>
      <c r="T522" s="200">
        <f>SUM(T523:T553)</f>
        <v>0</v>
      </c>
      <c r="U522" s="12"/>
      <c r="V522" s="12"/>
      <c r="W522" s="12"/>
      <c r="X522" s="12"/>
      <c r="Y522" s="12"/>
      <c r="Z522" s="12"/>
      <c r="AA522" s="12"/>
      <c r="AB522" s="12"/>
      <c r="AC522" s="12"/>
      <c r="AD522" s="12"/>
      <c r="AE522" s="12"/>
      <c r="AR522" s="201" t="s">
        <v>82</v>
      </c>
      <c r="AT522" s="202" t="s">
        <v>71</v>
      </c>
      <c r="AU522" s="202" t="s">
        <v>80</v>
      </c>
      <c r="AY522" s="201" t="s">
        <v>139</v>
      </c>
      <c r="BK522" s="203">
        <f>SUM(BK523:BK553)</f>
        <v>0</v>
      </c>
    </row>
    <row r="523" s="2" customFormat="1" ht="16.5" customHeight="1">
      <c r="A523" s="40"/>
      <c r="B523" s="41"/>
      <c r="C523" s="206" t="s">
        <v>466</v>
      </c>
      <c r="D523" s="206" t="s">
        <v>142</v>
      </c>
      <c r="E523" s="207" t="s">
        <v>742</v>
      </c>
      <c r="F523" s="208" t="s">
        <v>743</v>
      </c>
      <c r="G523" s="209" t="s">
        <v>153</v>
      </c>
      <c r="H523" s="210">
        <v>258.43799999999999</v>
      </c>
      <c r="I523" s="211"/>
      <c r="J523" s="212">
        <f>ROUND(I523*H523,2)</f>
        <v>0</v>
      </c>
      <c r="K523" s="208" t="s">
        <v>146</v>
      </c>
      <c r="L523" s="46"/>
      <c r="M523" s="213" t="s">
        <v>19</v>
      </c>
      <c r="N523" s="214" t="s">
        <v>43</v>
      </c>
      <c r="O523" s="86"/>
      <c r="P523" s="215">
        <f>O523*H523</f>
        <v>0</v>
      </c>
      <c r="Q523" s="215">
        <v>0</v>
      </c>
      <c r="R523" s="215">
        <f>Q523*H523</f>
        <v>0</v>
      </c>
      <c r="S523" s="215">
        <v>0</v>
      </c>
      <c r="T523" s="216">
        <f>S523*H523</f>
        <v>0</v>
      </c>
      <c r="U523" s="40"/>
      <c r="V523" s="40"/>
      <c r="W523" s="40"/>
      <c r="X523" s="40"/>
      <c r="Y523" s="40"/>
      <c r="Z523" s="40"/>
      <c r="AA523" s="40"/>
      <c r="AB523" s="40"/>
      <c r="AC523" s="40"/>
      <c r="AD523" s="40"/>
      <c r="AE523" s="40"/>
      <c r="AR523" s="217" t="s">
        <v>183</v>
      </c>
      <c r="AT523" s="217" t="s">
        <v>142</v>
      </c>
      <c r="AU523" s="217" t="s">
        <v>82</v>
      </c>
      <c r="AY523" s="19" t="s">
        <v>139</v>
      </c>
      <c r="BE523" s="218">
        <f>IF(N523="základní",J523,0)</f>
        <v>0</v>
      </c>
      <c r="BF523" s="218">
        <f>IF(N523="snížená",J523,0)</f>
        <v>0</v>
      </c>
      <c r="BG523" s="218">
        <f>IF(N523="zákl. přenesená",J523,0)</f>
        <v>0</v>
      </c>
      <c r="BH523" s="218">
        <f>IF(N523="sníž. přenesená",J523,0)</f>
        <v>0</v>
      </c>
      <c r="BI523" s="218">
        <f>IF(N523="nulová",J523,0)</f>
        <v>0</v>
      </c>
      <c r="BJ523" s="19" t="s">
        <v>80</v>
      </c>
      <c r="BK523" s="218">
        <f>ROUND(I523*H523,2)</f>
        <v>0</v>
      </c>
      <c r="BL523" s="19" t="s">
        <v>183</v>
      </c>
      <c r="BM523" s="217" t="s">
        <v>744</v>
      </c>
    </row>
    <row r="524" s="2" customFormat="1">
      <c r="A524" s="40"/>
      <c r="B524" s="41"/>
      <c r="C524" s="42"/>
      <c r="D524" s="219" t="s">
        <v>148</v>
      </c>
      <c r="E524" s="42"/>
      <c r="F524" s="220" t="s">
        <v>743</v>
      </c>
      <c r="G524" s="42"/>
      <c r="H524" s="42"/>
      <c r="I524" s="221"/>
      <c r="J524" s="42"/>
      <c r="K524" s="42"/>
      <c r="L524" s="46"/>
      <c r="M524" s="222"/>
      <c r="N524" s="223"/>
      <c r="O524" s="86"/>
      <c r="P524" s="86"/>
      <c r="Q524" s="86"/>
      <c r="R524" s="86"/>
      <c r="S524" s="86"/>
      <c r="T524" s="87"/>
      <c r="U524" s="40"/>
      <c r="V524" s="40"/>
      <c r="W524" s="40"/>
      <c r="X524" s="40"/>
      <c r="Y524" s="40"/>
      <c r="Z524" s="40"/>
      <c r="AA524" s="40"/>
      <c r="AB524" s="40"/>
      <c r="AC524" s="40"/>
      <c r="AD524" s="40"/>
      <c r="AE524" s="40"/>
      <c r="AT524" s="19" t="s">
        <v>148</v>
      </c>
      <c r="AU524" s="19" t="s">
        <v>82</v>
      </c>
    </row>
    <row r="525" s="2" customFormat="1" ht="16.5" customHeight="1">
      <c r="A525" s="40"/>
      <c r="B525" s="41"/>
      <c r="C525" s="206" t="s">
        <v>745</v>
      </c>
      <c r="D525" s="206" t="s">
        <v>142</v>
      </c>
      <c r="E525" s="207" t="s">
        <v>746</v>
      </c>
      <c r="F525" s="208" t="s">
        <v>747</v>
      </c>
      <c r="G525" s="209" t="s">
        <v>153</v>
      </c>
      <c r="H525" s="210">
        <v>258.43799999999999</v>
      </c>
      <c r="I525" s="211"/>
      <c r="J525" s="212">
        <f>ROUND(I525*H525,2)</f>
        <v>0</v>
      </c>
      <c r="K525" s="208" t="s">
        <v>146</v>
      </c>
      <c r="L525" s="46"/>
      <c r="M525" s="213" t="s">
        <v>19</v>
      </c>
      <c r="N525" s="214" t="s">
        <v>43</v>
      </c>
      <c r="O525" s="86"/>
      <c r="P525" s="215">
        <f>O525*H525</f>
        <v>0</v>
      </c>
      <c r="Q525" s="215">
        <v>0</v>
      </c>
      <c r="R525" s="215">
        <f>Q525*H525</f>
        <v>0</v>
      </c>
      <c r="S525" s="215">
        <v>0</v>
      </c>
      <c r="T525" s="216">
        <f>S525*H525</f>
        <v>0</v>
      </c>
      <c r="U525" s="40"/>
      <c r="V525" s="40"/>
      <c r="W525" s="40"/>
      <c r="X525" s="40"/>
      <c r="Y525" s="40"/>
      <c r="Z525" s="40"/>
      <c r="AA525" s="40"/>
      <c r="AB525" s="40"/>
      <c r="AC525" s="40"/>
      <c r="AD525" s="40"/>
      <c r="AE525" s="40"/>
      <c r="AR525" s="217" t="s">
        <v>183</v>
      </c>
      <c r="AT525" s="217" t="s">
        <v>142</v>
      </c>
      <c r="AU525" s="217" t="s">
        <v>82</v>
      </c>
      <c r="AY525" s="19" t="s">
        <v>139</v>
      </c>
      <c r="BE525" s="218">
        <f>IF(N525="základní",J525,0)</f>
        <v>0</v>
      </c>
      <c r="BF525" s="218">
        <f>IF(N525="snížená",J525,0)</f>
        <v>0</v>
      </c>
      <c r="BG525" s="218">
        <f>IF(N525="zákl. přenesená",J525,0)</f>
        <v>0</v>
      </c>
      <c r="BH525" s="218">
        <f>IF(N525="sníž. přenesená",J525,0)</f>
        <v>0</v>
      </c>
      <c r="BI525" s="218">
        <f>IF(N525="nulová",J525,0)</f>
        <v>0</v>
      </c>
      <c r="BJ525" s="19" t="s">
        <v>80</v>
      </c>
      <c r="BK525" s="218">
        <f>ROUND(I525*H525,2)</f>
        <v>0</v>
      </c>
      <c r="BL525" s="19" t="s">
        <v>183</v>
      </c>
      <c r="BM525" s="217" t="s">
        <v>748</v>
      </c>
    </row>
    <row r="526" s="2" customFormat="1">
      <c r="A526" s="40"/>
      <c r="B526" s="41"/>
      <c r="C526" s="42"/>
      <c r="D526" s="219" t="s">
        <v>148</v>
      </c>
      <c r="E526" s="42"/>
      <c r="F526" s="220" t="s">
        <v>747</v>
      </c>
      <c r="G526" s="42"/>
      <c r="H526" s="42"/>
      <c r="I526" s="221"/>
      <c r="J526" s="42"/>
      <c r="K526" s="42"/>
      <c r="L526" s="46"/>
      <c r="M526" s="222"/>
      <c r="N526" s="223"/>
      <c r="O526" s="86"/>
      <c r="P526" s="86"/>
      <c r="Q526" s="86"/>
      <c r="R526" s="86"/>
      <c r="S526" s="86"/>
      <c r="T526" s="87"/>
      <c r="U526" s="40"/>
      <c r="V526" s="40"/>
      <c r="W526" s="40"/>
      <c r="X526" s="40"/>
      <c r="Y526" s="40"/>
      <c r="Z526" s="40"/>
      <c r="AA526" s="40"/>
      <c r="AB526" s="40"/>
      <c r="AC526" s="40"/>
      <c r="AD526" s="40"/>
      <c r="AE526" s="40"/>
      <c r="AT526" s="19" t="s">
        <v>148</v>
      </c>
      <c r="AU526" s="19" t="s">
        <v>82</v>
      </c>
    </row>
    <row r="527" s="2" customFormat="1" ht="16.5" customHeight="1">
      <c r="A527" s="40"/>
      <c r="B527" s="41"/>
      <c r="C527" s="206" t="s">
        <v>473</v>
      </c>
      <c r="D527" s="206" t="s">
        <v>142</v>
      </c>
      <c r="E527" s="207" t="s">
        <v>749</v>
      </c>
      <c r="F527" s="208" t="s">
        <v>750</v>
      </c>
      <c r="G527" s="209" t="s">
        <v>153</v>
      </c>
      <c r="H527" s="210">
        <v>258.43799999999999</v>
      </c>
      <c r="I527" s="211"/>
      <c r="J527" s="212">
        <f>ROUND(I527*H527,2)</f>
        <v>0</v>
      </c>
      <c r="K527" s="208" t="s">
        <v>146</v>
      </c>
      <c r="L527" s="46"/>
      <c r="M527" s="213" t="s">
        <v>19</v>
      </c>
      <c r="N527" s="214" t="s">
        <v>43</v>
      </c>
      <c r="O527" s="86"/>
      <c r="P527" s="215">
        <f>O527*H527</f>
        <v>0</v>
      </c>
      <c r="Q527" s="215">
        <v>0</v>
      </c>
      <c r="R527" s="215">
        <f>Q527*H527</f>
        <v>0</v>
      </c>
      <c r="S527" s="215">
        <v>0</v>
      </c>
      <c r="T527" s="216">
        <f>S527*H527</f>
        <v>0</v>
      </c>
      <c r="U527" s="40"/>
      <c r="V527" s="40"/>
      <c r="W527" s="40"/>
      <c r="X527" s="40"/>
      <c r="Y527" s="40"/>
      <c r="Z527" s="40"/>
      <c r="AA527" s="40"/>
      <c r="AB527" s="40"/>
      <c r="AC527" s="40"/>
      <c r="AD527" s="40"/>
      <c r="AE527" s="40"/>
      <c r="AR527" s="217" t="s">
        <v>183</v>
      </c>
      <c r="AT527" s="217" t="s">
        <v>142</v>
      </c>
      <c r="AU527" s="217" t="s">
        <v>82</v>
      </c>
      <c r="AY527" s="19" t="s">
        <v>139</v>
      </c>
      <c r="BE527" s="218">
        <f>IF(N527="základní",J527,0)</f>
        <v>0</v>
      </c>
      <c r="BF527" s="218">
        <f>IF(N527="snížená",J527,0)</f>
        <v>0</v>
      </c>
      <c r="BG527" s="218">
        <f>IF(N527="zákl. přenesená",J527,0)</f>
        <v>0</v>
      </c>
      <c r="BH527" s="218">
        <f>IF(N527="sníž. přenesená",J527,0)</f>
        <v>0</v>
      </c>
      <c r="BI527" s="218">
        <f>IF(N527="nulová",J527,0)</f>
        <v>0</v>
      </c>
      <c r="BJ527" s="19" t="s">
        <v>80</v>
      </c>
      <c r="BK527" s="218">
        <f>ROUND(I527*H527,2)</f>
        <v>0</v>
      </c>
      <c r="BL527" s="19" t="s">
        <v>183</v>
      </c>
      <c r="BM527" s="217" t="s">
        <v>751</v>
      </c>
    </row>
    <row r="528" s="2" customFormat="1">
      <c r="A528" s="40"/>
      <c r="B528" s="41"/>
      <c r="C528" s="42"/>
      <c r="D528" s="219" t="s">
        <v>148</v>
      </c>
      <c r="E528" s="42"/>
      <c r="F528" s="220" t="s">
        <v>750</v>
      </c>
      <c r="G528" s="42"/>
      <c r="H528" s="42"/>
      <c r="I528" s="221"/>
      <c r="J528" s="42"/>
      <c r="K528" s="42"/>
      <c r="L528" s="46"/>
      <c r="M528" s="222"/>
      <c r="N528" s="223"/>
      <c r="O528" s="86"/>
      <c r="P528" s="86"/>
      <c r="Q528" s="86"/>
      <c r="R528" s="86"/>
      <c r="S528" s="86"/>
      <c r="T528" s="87"/>
      <c r="U528" s="40"/>
      <c r="V528" s="40"/>
      <c r="W528" s="40"/>
      <c r="X528" s="40"/>
      <c r="Y528" s="40"/>
      <c r="Z528" s="40"/>
      <c r="AA528" s="40"/>
      <c r="AB528" s="40"/>
      <c r="AC528" s="40"/>
      <c r="AD528" s="40"/>
      <c r="AE528" s="40"/>
      <c r="AT528" s="19" t="s">
        <v>148</v>
      </c>
      <c r="AU528" s="19" t="s">
        <v>82</v>
      </c>
    </row>
    <row r="529" s="2" customFormat="1">
      <c r="A529" s="40"/>
      <c r="B529" s="41"/>
      <c r="C529" s="42"/>
      <c r="D529" s="219" t="s">
        <v>149</v>
      </c>
      <c r="E529" s="42"/>
      <c r="F529" s="224" t="s">
        <v>752</v>
      </c>
      <c r="G529" s="42"/>
      <c r="H529" s="42"/>
      <c r="I529" s="221"/>
      <c r="J529" s="42"/>
      <c r="K529" s="42"/>
      <c r="L529" s="46"/>
      <c r="M529" s="222"/>
      <c r="N529" s="223"/>
      <c r="O529" s="86"/>
      <c r="P529" s="86"/>
      <c r="Q529" s="86"/>
      <c r="R529" s="86"/>
      <c r="S529" s="86"/>
      <c r="T529" s="87"/>
      <c r="U529" s="40"/>
      <c r="V529" s="40"/>
      <c r="W529" s="40"/>
      <c r="X529" s="40"/>
      <c r="Y529" s="40"/>
      <c r="Z529" s="40"/>
      <c r="AA529" s="40"/>
      <c r="AB529" s="40"/>
      <c r="AC529" s="40"/>
      <c r="AD529" s="40"/>
      <c r="AE529" s="40"/>
      <c r="AT529" s="19" t="s">
        <v>149</v>
      </c>
      <c r="AU529" s="19" t="s">
        <v>82</v>
      </c>
    </row>
    <row r="530" s="2" customFormat="1" ht="16.5" customHeight="1">
      <c r="A530" s="40"/>
      <c r="B530" s="41"/>
      <c r="C530" s="206" t="s">
        <v>753</v>
      </c>
      <c r="D530" s="206" t="s">
        <v>142</v>
      </c>
      <c r="E530" s="207" t="s">
        <v>754</v>
      </c>
      <c r="F530" s="208" t="s">
        <v>755</v>
      </c>
      <c r="G530" s="209" t="s">
        <v>153</v>
      </c>
      <c r="H530" s="210">
        <v>114.91</v>
      </c>
      <c r="I530" s="211"/>
      <c r="J530" s="212">
        <f>ROUND(I530*H530,2)</f>
        <v>0</v>
      </c>
      <c r="K530" s="208" t="s">
        <v>146</v>
      </c>
      <c r="L530" s="46"/>
      <c r="M530" s="213" t="s">
        <v>19</v>
      </c>
      <c r="N530" s="214" t="s">
        <v>43</v>
      </c>
      <c r="O530" s="86"/>
      <c r="P530" s="215">
        <f>O530*H530</f>
        <v>0</v>
      </c>
      <c r="Q530" s="215">
        <v>0</v>
      </c>
      <c r="R530" s="215">
        <f>Q530*H530</f>
        <v>0</v>
      </c>
      <c r="S530" s="215">
        <v>0</v>
      </c>
      <c r="T530" s="216">
        <f>S530*H530</f>
        <v>0</v>
      </c>
      <c r="U530" s="40"/>
      <c r="V530" s="40"/>
      <c r="W530" s="40"/>
      <c r="X530" s="40"/>
      <c r="Y530" s="40"/>
      <c r="Z530" s="40"/>
      <c r="AA530" s="40"/>
      <c r="AB530" s="40"/>
      <c r="AC530" s="40"/>
      <c r="AD530" s="40"/>
      <c r="AE530" s="40"/>
      <c r="AR530" s="217" t="s">
        <v>183</v>
      </c>
      <c r="AT530" s="217" t="s">
        <v>142</v>
      </c>
      <c r="AU530" s="217" t="s">
        <v>82</v>
      </c>
      <c r="AY530" s="19" t="s">
        <v>139</v>
      </c>
      <c r="BE530" s="218">
        <f>IF(N530="základní",J530,0)</f>
        <v>0</v>
      </c>
      <c r="BF530" s="218">
        <f>IF(N530="snížená",J530,0)</f>
        <v>0</v>
      </c>
      <c r="BG530" s="218">
        <f>IF(N530="zákl. přenesená",J530,0)</f>
        <v>0</v>
      </c>
      <c r="BH530" s="218">
        <f>IF(N530="sníž. přenesená",J530,0)</f>
        <v>0</v>
      </c>
      <c r="BI530" s="218">
        <f>IF(N530="nulová",J530,0)</f>
        <v>0</v>
      </c>
      <c r="BJ530" s="19" t="s">
        <v>80</v>
      </c>
      <c r="BK530" s="218">
        <f>ROUND(I530*H530,2)</f>
        <v>0</v>
      </c>
      <c r="BL530" s="19" t="s">
        <v>183</v>
      </c>
      <c r="BM530" s="217" t="s">
        <v>756</v>
      </c>
    </row>
    <row r="531" s="2" customFormat="1">
      <c r="A531" s="40"/>
      <c r="B531" s="41"/>
      <c r="C531" s="42"/>
      <c r="D531" s="219" t="s">
        <v>148</v>
      </c>
      <c r="E531" s="42"/>
      <c r="F531" s="220" t="s">
        <v>755</v>
      </c>
      <c r="G531" s="42"/>
      <c r="H531" s="42"/>
      <c r="I531" s="221"/>
      <c r="J531" s="42"/>
      <c r="K531" s="42"/>
      <c r="L531" s="46"/>
      <c r="M531" s="222"/>
      <c r="N531" s="223"/>
      <c r="O531" s="86"/>
      <c r="P531" s="86"/>
      <c r="Q531" s="86"/>
      <c r="R531" s="86"/>
      <c r="S531" s="86"/>
      <c r="T531" s="87"/>
      <c r="U531" s="40"/>
      <c r="V531" s="40"/>
      <c r="W531" s="40"/>
      <c r="X531" s="40"/>
      <c r="Y531" s="40"/>
      <c r="Z531" s="40"/>
      <c r="AA531" s="40"/>
      <c r="AB531" s="40"/>
      <c r="AC531" s="40"/>
      <c r="AD531" s="40"/>
      <c r="AE531" s="40"/>
      <c r="AT531" s="19" t="s">
        <v>148</v>
      </c>
      <c r="AU531" s="19" t="s">
        <v>82</v>
      </c>
    </row>
    <row r="532" s="2" customFormat="1">
      <c r="A532" s="40"/>
      <c r="B532" s="41"/>
      <c r="C532" s="42"/>
      <c r="D532" s="219" t="s">
        <v>149</v>
      </c>
      <c r="E532" s="42"/>
      <c r="F532" s="224" t="s">
        <v>757</v>
      </c>
      <c r="G532" s="42"/>
      <c r="H532" s="42"/>
      <c r="I532" s="221"/>
      <c r="J532" s="42"/>
      <c r="K532" s="42"/>
      <c r="L532" s="46"/>
      <c r="M532" s="222"/>
      <c r="N532" s="223"/>
      <c r="O532" s="86"/>
      <c r="P532" s="86"/>
      <c r="Q532" s="86"/>
      <c r="R532" s="86"/>
      <c r="S532" s="86"/>
      <c r="T532" s="87"/>
      <c r="U532" s="40"/>
      <c r="V532" s="40"/>
      <c r="W532" s="40"/>
      <c r="X532" s="40"/>
      <c r="Y532" s="40"/>
      <c r="Z532" s="40"/>
      <c r="AA532" s="40"/>
      <c r="AB532" s="40"/>
      <c r="AC532" s="40"/>
      <c r="AD532" s="40"/>
      <c r="AE532" s="40"/>
      <c r="AT532" s="19" t="s">
        <v>149</v>
      </c>
      <c r="AU532" s="19" t="s">
        <v>82</v>
      </c>
    </row>
    <row r="533" s="2" customFormat="1" ht="16.5" customHeight="1">
      <c r="A533" s="40"/>
      <c r="B533" s="41"/>
      <c r="C533" s="268" t="s">
        <v>476</v>
      </c>
      <c r="D533" s="268" t="s">
        <v>219</v>
      </c>
      <c r="E533" s="269" t="s">
        <v>758</v>
      </c>
      <c r="F533" s="270" t="s">
        <v>759</v>
      </c>
      <c r="G533" s="271" t="s">
        <v>153</v>
      </c>
      <c r="H533" s="272">
        <v>114.91</v>
      </c>
      <c r="I533" s="273"/>
      <c r="J533" s="274">
        <f>ROUND(I533*H533,2)</f>
        <v>0</v>
      </c>
      <c r="K533" s="270" t="s">
        <v>146</v>
      </c>
      <c r="L533" s="275"/>
      <c r="M533" s="276" t="s">
        <v>19</v>
      </c>
      <c r="N533" s="277" t="s">
        <v>43</v>
      </c>
      <c r="O533" s="86"/>
      <c r="P533" s="215">
        <f>O533*H533</f>
        <v>0</v>
      </c>
      <c r="Q533" s="215">
        <v>0</v>
      </c>
      <c r="R533" s="215">
        <f>Q533*H533</f>
        <v>0</v>
      </c>
      <c r="S533" s="215">
        <v>0</v>
      </c>
      <c r="T533" s="216">
        <f>S533*H533</f>
        <v>0</v>
      </c>
      <c r="U533" s="40"/>
      <c r="V533" s="40"/>
      <c r="W533" s="40"/>
      <c r="X533" s="40"/>
      <c r="Y533" s="40"/>
      <c r="Z533" s="40"/>
      <c r="AA533" s="40"/>
      <c r="AB533" s="40"/>
      <c r="AC533" s="40"/>
      <c r="AD533" s="40"/>
      <c r="AE533" s="40"/>
      <c r="AR533" s="217" t="s">
        <v>225</v>
      </c>
      <c r="AT533" s="217" t="s">
        <v>219</v>
      </c>
      <c r="AU533" s="217" t="s">
        <v>82</v>
      </c>
      <c r="AY533" s="19" t="s">
        <v>139</v>
      </c>
      <c r="BE533" s="218">
        <f>IF(N533="základní",J533,0)</f>
        <v>0</v>
      </c>
      <c r="BF533" s="218">
        <f>IF(N533="snížená",J533,0)</f>
        <v>0</v>
      </c>
      <c r="BG533" s="218">
        <f>IF(N533="zákl. přenesená",J533,0)</f>
        <v>0</v>
      </c>
      <c r="BH533" s="218">
        <f>IF(N533="sníž. přenesená",J533,0)</f>
        <v>0</v>
      </c>
      <c r="BI533" s="218">
        <f>IF(N533="nulová",J533,0)</f>
        <v>0</v>
      </c>
      <c r="BJ533" s="19" t="s">
        <v>80</v>
      </c>
      <c r="BK533" s="218">
        <f>ROUND(I533*H533,2)</f>
        <v>0</v>
      </c>
      <c r="BL533" s="19" t="s">
        <v>183</v>
      </c>
      <c r="BM533" s="217" t="s">
        <v>760</v>
      </c>
    </row>
    <row r="534" s="2" customFormat="1">
      <c r="A534" s="40"/>
      <c r="B534" s="41"/>
      <c r="C534" s="42"/>
      <c r="D534" s="219" t="s">
        <v>148</v>
      </c>
      <c r="E534" s="42"/>
      <c r="F534" s="220" t="s">
        <v>759</v>
      </c>
      <c r="G534" s="42"/>
      <c r="H534" s="42"/>
      <c r="I534" s="221"/>
      <c r="J534" s="42"/>
      <c r="K534" s="42"/>
      <c r="L534" s="46"/>
      <c r="M534" s="222"/>
      <c r="N534" s="223"/>
      <c r="O534" s="86"/>
      <c r="P534" s="86"/>
      <c r="Q534" s="86"/>
      <c r="R534" s="86"/>
      <c r="S534" s="86"/>
      <c r="T534" s="87"/>
      <c r="U534" s="40"/>
      <c r="V534" s="40"/>
      <c r="W534" s="40"/>
      <c r="X534" s="40"/>
      <c r="Y534" s="40"/>
      <c r="Z534" s="40"/>
      <c r="AA534" s="40"/>
      <c r="AB534" s="40"/>
      <c r="AC534" s="40"/>
      <c r="AD534" s="40"/>
      <c r="AE534" s="40"/>
      <c r="AT534" s="19" t="s">
        <v>148</v>
      </c>
      <c r="AU534" s="19" t="s">
        <v>82</v>
      </c>
    </row>
    <row r="535" s="2" customFormat="1" ht="16.5" customHeight="1">
      <c r="A535" s="40"/>
      <c r="B535" s="41"/>
      <c r="C535" s="206" t="s">
        <v>761</v>
      </c>
      <c r="D535" s="206" t="s">
        <v>142</v>
      </c>
      <c r="E535" s="207" t="s">
        <v>762</v>
      </c>
      <c r="F535" s="208" t="s">
        <v>763</v>
      </c>
      <c r="G535" s="209" t="s">
        <v>153</v>
      </c>
      <c r="H535" s="210">
        <v>258.43799999999999</v>
      </c>
      <c r="I535" s="211"/>
      <c r="J535" s="212">
        <f>ROUND(I535*H535,2)</f>
        <v>0</v>
      </c>
      <c r="K535" s="208" t="s">
        <v>146</v>
      </c>
      <c r="L535" s="46"/>
      <c r="M535" s="213" t="s">
        <v>19</v>
      </c>
      <c r="N535" s="214" t="s">
        <v>43</v>
      </c>
      <c r="O535" s="86"/>
      <c r="P535" s="215">
        <f>O535*H535</f>
        <v>0</v>
      </c>
      <c r="Q535" s="215">
        <v>0</v>
      </c>
      <c r="R535" s="215">
        <f>Q535*H535</f>
        <v>0</v>
      </c>
      <c r="S535" s="215">
        <v>0</v>
      </c>
      <c r="T535" s="216">
        <f>S535*H535</f>
        <v>0</v>
      </c>
      <c r="U535" s="40"/>
      <c r="V535" s="40"/>
      <c r="W535" s="40"/>
      <c r="X535" s="40"/>
      <c r="Y535" s="40"/>
      <c r="Z535" s="40"/>
      <c r="AA535" s="40"/>
      <c r="AB535" s="40"/>
      <c r="AC535" s="40"/>
      <c r="AD535" s="40"/>
      <c r="AE535" s="40"/>
      <c r="AR535" s="217" t="s">
        <v>183</v>
      </c>
      <c r="AT535" s="217" t="s">
        <v>142</v>
      </c>
      <c r="AU535" s="217" t="s">
        <v>82</v>
      </c>
      <c r="AY535" s="19" t="s">
        <v>139</v>
      </c>
      <c r="BE535" s="218">
        <f>IF(N535="základní",J535,0)</f>
        <v>0</v>
      </c>
      <c r="BF535" s="218">
        <f>IF(N535="snížená",J535,0)</f>
        <v>0</v>
      </c>
      <c r="BG535" s="218">
        <f>IF(N535="zákl. přenesená",J535,0)</f>
        <v>0</v>
      </c>
      <c r="BH535" s="218">
        <f>IF(N535="sníž. přenesená",J535,0)</f>
        <v>0</v>
      </c>
      <c r="BI535" s="218">
        <f>IF(N535="nulová",J535,0)</f>
        <v>0</v>
      </c>
      <c r="BJ535" s="19" t="s">
        <v>80</v>
      </c>
      <c r="BK535" s="218">
        <f>ROUND(I535*H535,2)</f>
        <v>0</v>
      </c>
      <c r="BL535" s="19" t="s">
        <v>183</v>
      </c>
      <c r="BM535" s="217" t="s">
        <v>764</v>
      </c>
    </row>
    <row r="536" s="2" customFormat="1">
      <c r="A536" s="40"/>
      <c r="B536" s="41"/>
      <c r="C536" s="42"/>
      <c r="D536" s="219" t="s">
        <v>148</v>
      </c>
      <c r="E536" s="42"/>
      <c r="F536" s="220" t="s">
        <v>763</v>
      </c>
      <c r="G536" s="42"/>
      <c r="H536" s="42"/>
      <c r="I536" s="221"/>
      <c r="J536" s="42"/>
      <c r="K536" s="42"/>
      <c r="L536" s="46"/>
      <c r="M536" s="222"/>
      <c r="N536" s="223"/>
      <c r="O536" s="86"/>
      <c r="P536" s="86"/>
      <c r="Q536" s="86"/>
      <c r="R536" s="86"/>
      <c r="S536" s="86"/>
      <c r="T536" s="87"/>
      <c r="U536" s="40"/>
      <c r="V536" s="40"/>
      <c r="W536" s="40"/>
      <c r="X536" s="40"/>
      <c r="Y536" s="40"/>
      <c r="Z536" s="40"/>
      <c r="AA536" s="40"/>
      <c r="AB536" s="40"/>
      <c r="AC536" s="40"/>
      <c r="AD536" s="40"/>
      <c r="AE536" s="40"/>
      <c r="AT536" s="19" t="s">
        <v>148</v>
      </c>
      <c r="AU536" s="19" t="s">
        <v>82</v>
      </c>
    </row>
    <row r="537" s="13" customFormat="1">
      <c r="A537" s="13"/>
      <c r="B537" s="225"/>
      <c r="C537" s="226"/>
      <c r="D537" s="219" t="s">
        <v>154</v>
      </c>
      <c r="E537" s="227" t="s">
        <v>19</v>
      </c>
      <c r="F537" s="228" t="s">
        <v>765</v>
      </c>
      <c r="G537" s="226"/>
      <c r="H537" s="229">
        <v>114.91</v>
      </c>
      <c r="I537" s="230"/>
      <c r="J537" s="226"/>
      <c r="K537" s="226"/>
      <c r="L537" s="231"/>
      <c r="M537" s="232"/>
      <c r="N537" s="233"/>
      <c r="O537" s="233"/>
      <c r="P537" s="233"/>
      <c r="Q537" s="233"/>
      <c r="R537" s="233"/>
      <c r="S537" s="233"/>
      <c r="T537" s="234"/>
      <c r="U537" s="13"/>
      <c r="V537" s="13"/>
      <c r="W537" s="13"/>
      <c r="X537" s="13"/>
      <c r="Y537" s="13"/>
      <c r="Z537" s="13"/>
      <c r="AA537" s="13"/>
      <c r="AB537" s="13"/>
      <c r="AC537" s="13"/>
      <c r="AD537" s="13"/>
      <c r="AE537" s="13"/>
      <c r="AT537" s="235" t="s">
        <v>154</v>
      </c>
      <c r="AU537" s="235" t="s">
        <v>82</v>
      </c>
      <c r="AV537" s="13" t="s">
        <v>82</v>
      </c>
      <c r="AW537" s="13" t="s">
        <v>31</v>
      </c>
      <c r="AX537" s="13" t="s">
        <v>72</v>
      </c>
      <c r="AY537" s="235" t="s">
        <v>139</v>
      </c>
    </row>
    <row r="538" s="13" customFormat="1">
      <c r="A538" s="13"/>
      <c r="B538" s="225"/>
      <c r="C538" s="226"/>
      <c r="D538" s="219" t="s">
        <v>154</v>
      </c>
      <c r="E538" s="227" t="s">
        <v>19</v>
      </c>
      <c r="F538" s="228" t="s">
        <v>766</v>
      </c>
      <c r="G538" s="226"/>
      <c r="H538" s="229">
        <v>143.52799999999999</v>
      </c>
      <c r="I538" s="230"/>
      <c r="J538" s="226"/>
      <c r="K538" s="226"/>
      <c r="L538" s="231"/>
      <c r="M538" s="232"/>
      <c r="N538" s="233"/>
      <c r="O538" s="233"/>
      <c r="P538" s="233"/>
      <c r="Q538" s="233"/>
      <c r="R538" s="233"/>
      <c r="S538" s="233"/>
      <c r="T538" s="234"/>
      <c r="U538" s="13"/>
      <c r="V538" s="13"/>
      <c r="W538" s="13"/>
      <c r="X538" s="13"/>
      <c r="Y538" s="13"/>
      <c r="Z538" s="13"/>
      <c r="AA538" s="13"/>
      <c r="AB538" s="13"/>
      <c r="AC538" s="13"/>
      <c r="AD538" s="13"/>
      <c r="AE538" s="13"/>
      <c r="AT538" s="235" t="s">
        <v>154</v>
      </c>
      <c r="AU538" s="235" t="s">
        <v>82</v>
      </c>
      <c r="AV538" s="13" t="s">
        <v>82</v>
      </c>
      <c r="AW538" s="13" t="s">
        <v>31</v>
      </c>
      <c r="AX538" s="13" t="s">
        <v>72</v>
      </c>
      <c r="AY538" s="235" t="s">
        <v>139</v>
      </c>
    </row>
    <row r="539" s="14" customFormat="1">
      <c r="A539" s="14"/>
      <c r="B539" s="236"/>
      <c r="C539" s="237"/>
      <c r="D539" s="219" t="s">
        <v>154</v>
      </c>
      <c r="E539" s="238" t="s">
        <v>19</v>
      </c>
      <c r="F539" s="239" t="s">
        <v>156</v>
      </c>
      <c r="G539" s="237"/>
      <c r="H539" s="240">
        <v>258.43799999999999</v>
      </c>
      <c r="I539" s="241"/>
      <c r="J539" s="237"/>
      <c r="K539" s="237"/>
      <c r="L539" s="242"/>
      <c r="M539" s="243"/>
      <c r="N539" s="244"/>
      <c r="O539" s="244"/>
      <c r="P539" s="244"/>
      <c r="Q539" s="244"/>
      <c r="R539" s="244"/>
      <c r="S539" s="244"/>
      <c r="T539" s="245"/>
      <c r="U539" s="14"/>
      <c r="V539" s="14"/>
      <c r="W539" s="14"/>
      <c r="X539" s="14"/>
      <c r="Y539" s="14"/>
      <c r="Z539" s="14"/>
      <c r="AA539" s="14"/>
      <c r="AB539" s="14"/>
      <c r="AC539" s="14"/>
      <c r="AD539" s="14"/>
      <c r="AE539" s="14"/>
      <c r="AT539" s="246" t="s">
        <v>154</v>
      </c>
      <c r="AU539" s="246" t="s">
        <v>82</v>
      </c>
      <c r="AV539" s="14" t="s">
        <v>147</v>
      </c>
      <c r="AW539" s="14" t="s">
        <v>31</v>
      </c>
      <c r="AX539" s="14" t="s">
        <v>80</v>
      </c>
      <c r="AY539" s="246" t="s">
        <v>139</v>
      </c>
    </row>
    <row r="540" s="2" customFormat="1" ht="24.15" customHeight="1">
      <c r="A540" s="40"/>
      <c r="B540" s="41"/>
      <c r="C540" s="206" t="s">
        <v>481</v>
      </c>
      <c r="D540" s="206" t="s">
        <v>142</v>
      </c>
      <c r="E540" s="207" t="s">
        <v>767</v>
      </c>
      <c r="F540" s="208" t="s">
        <v>768</v>
      </c>
      <c r="G540" s="209" t="s">
        <v>153</v>
      </c>
      <c r="H540" s="210">
        <v>95.245000000000005</v>
      </c>
      <c r="I540" s="211"/>
      <c r="J540" s="212">
        <f>ROUND(I540*H540,2)</f>
        <v>0</v>
      </c>
      <c r="K540" s="208" t="s">
        <v>146</v>
      </c>
      <c r="L540" s="46"/>
      <c r="M540" s="213" t="s">
        <v>19</v>
      </c>
      <c r="N540" s="214" t="s">
        <v>43</v>
      </c>
      <c r="O540" s="86"/>
      <c r="P540" s="215">
        <f>O540*H540</f>
        <v>0</v>
      </c>
      <c r="Q540" s="215">
        <v>0</v>
      </c>
      <c r="R540" s="215">
        <f>Q540*H540</f>
        <v>0</v>
      </c>
      <c r="S540" s="215">
        <v>0</v>
      </c>
      <c r="T540" s="216">
        <f>S540*H540</f>
        <v>0</v>
      </c>
      <c r="U540" s="40"/>
      <c r="V540" s="40"/>
      <c r="W540" s="40"/>
      <c r="X540" s="40"/>
      <c r="Y540" s="40"/>
      <c r="Z540" s="40"/>
      <c r="AA540" s="40"/>
      <c r="AB540" s="40"/>
      <c r="AC540" s="40"/>
      <c r="AD540" s="40"/>
      <c r="AE540" s="40"/>
      <c r="AR540" s="217" t="s">
        <v>183</v>
      </c>
      <c r="AT540" s="217" t="s">
        <v>142</v>
      </c>
      <c r="AU540" s="217" t="s">
        <v>82</v>
      </c>
      <c r="AY540" s="19" t="s">
        <v>139</v>
      </c>
      <c r="BE540" s="218">
        <f>IF(N540="základní",J540,0)</f>
        <v>0</v>
      </c>
      <c r="BF540" s="218">
        <f>IF(N540="snížená",J540,0)</f>
        <v>0</v>
      </c>
      <c r="BG540" s="218">
        <f>IF(N540="zákl. přenesená",J540,0)</f>
        <v>0</v>
      </c>
      <c r="BH540" s="218">
        <f>IF(N540="sníž. přenesená",J540,0)</f>
        <v>0</v>
      </c>
      <c r="BI540" s="218">
        <f>IF(N540="nulová",J540,0)</f>
        <v>0</v>
      </c>
      <c r="BJ540" s="19" t="s">
        <v>80</v>
      </c>
      <c r="BK540" s="218">
        <f>ROUND(I540*H540,2)</f>
        <v>0</v>
      </c>
      <c r="BL540" s="19" t="s">
        <v>183</v>
      </c>
      <c r="BM540" s="217" t="s">
        <v>769</v>
      </c>
    </row>
    <row r="541" s="2" customFormat="1">
      <c r="A541" s="40"/>
      <c r="B541" s="41"/>
      <c r="C541" s="42"/>
      <c r="D541" s="219" t="s">
        <v>148</v>
      </c>
      <c r="E541" s="42"/>
      <c r="F541" s="220" t="s">
        <v>768</v>
      </c>
      <c r="G541" s="42"/>
      <c r="H541" s="42"/>
      <c r="I541" s="221"/>
      <c r="J541" s="42"/>
      <c r="K541" s="42"/>
      <c r="L541" s="46"/>
      <c r="M541" s="222"/>
      <c r="N541" s="223"/>
      <c r="O541" s="86"/>
      <c r="P541" s="86"/>
      <c r="Q541" s="86"/>
      <c r="R541" s="86"/>
      <c r="S541" s="86"/>
      <c r="T541" s="87"/>
      <c r="U541" s="40"/>
      <c r="V541" s="40"/>
      <c r="W541" s="40"/>
      <c r="X541" s="40"/>
      <c r="Y541" s="40"/>
      <c r="Z541" s="40"/>
      <c r="AA541" s="40"/>
      <c r="AB541" s="40"/>
      <c r="AC541" s="40"/>
      <c r="AD541" s="40"/>
      <c r="AE541" s="40"/>
      <c r="AT541" s="19" t="s">
        <v>148</v>
      </c>
      <c r="AU541" s="19" t="s">
        <v>82</v>
      </c>
    </row>
    <row r="542" s="13" customFormat="1">
      <c r="A542" s="13"/>
      <c r="B542" s="225"/>
      <c r="C542" s="226"/>
      <c r="D542" s="219" t="s">
        <v>154</v>
      </c>
      <c r="E542" s="227" t="s">
        <v>19</v>
      </c>
      <c r="F542" s="228" t="s">
        <v>770</v>
      </c>
      <c r="G542" s="226"/>
      <c r="H542" s="229">
        <v>117.42</v>
      </c>
      <c r="I542" s="230"/>
      <c r="J542" s="226"/>
      <c r="K542" s="226"/>
      <c r="L542" s="231"/>
      <c r="M542" s="232"/>
      <c r="N542" s="233"/>
      <c r="O542" s="233"/>
      <c r="P542" s="233"/>
      <c r="Q542" s="233"/>
      <c r="R542" s="233"/>
      <c r="S542" s="233"/>
      <c r="T542" s="234"/>
      <c r="U542" s="13"/>
      <c r="V542" s="13"/>
      <c r="W542" s="13"/>
      <c r="X542" s="13"/>
      <c r="Y542" s="13"/>
      <c r="Z542" s="13"/>
      <c r="AA542" s="13"/>
      <c r="AB542" s="13"/>
      <c r="AC542" s="13"/>
      <c r="AD542" s="13"/>
      <c r="AE542" s="13"/>
      <c r="AT542" s="235" t="s">
        <v>154</v>
      </c>
      <c r="AU542" s="235" t="s">
        <v>82</v>
      </c>
      <c r="AV542" s="13" t="s">
        <v>82</v>
      </c>
      <c r="AW542" s="13" t="s">
        <v>31</v>
      </c>
      <c r="AX542" s="13" t="s">
        <v>72</v>
      </c>
      <c r="AY542" s="235" t="s">
        <v>139</v>
      </c>
    </row>
    <row r="543" s="13" customFormat="1">
      <c r="A543" s="13"/>
      <c r="B543" s="225"/>
      <c r="C543" s="226"/>
      <c r="D543" s="219" t="s">
        <v>154</v>
      </c>
      <c r="E543" s="227" t="s">
        <v>19</v>
      </c>
      <c r="F543" s="228" t="s">
        <v>771</v>
      </c>
      <c r="G543" s="226"/>
      <c r="H543" s="229">
        <v>4.7919999999999998</v>
      </c>
      <c r="I543" s="230"/>
      <c r="J543" s="226"/>
      <c r="K543" s="226"/>
      <c r="L543" s="231"/>
      <c r="M543" s="232"/>
      <c r="N543" s="233"/>
      <c r="O543" s="233"/>
      <c r="P543" s="233"/>
      <c r="Q543" s="233"/>
      <c r="R543" s="233"/>
      <c r="S543" s="233"/>
      <c r="T543" s="234"/>
      <c r="U543" s="13"/>
      <c r="V543" s="13"/>
      <c r="W543" s="13"/>
      <c r="X543" s="13"/>
      <c r="Y543" s="13"/>
      <c r="Z543" s="13"/>
      <c r="AA543" s="13"/>
      <c r="AB543" s="13"/>
      <c r="AC543" s="13"/>
      <c r="AD543" s="13"/>
      <c r="AE543" s="13"/>
      <c r="AT543" s="235" t="s">
        <v>154</v>
      </c>
      <c r="AU543" s="235" t="s">
        <v>82</v>
      </c>
      <c r="AV543" s="13" t="s">
        <v>82</v>
      </c>
      <c r="AW543" s="13" t="s">
        <v>31</v>
      </c>
      <c r="AX543" s="13" t="s">
        <v>72</v>
      </c>
      <c r="AY543" s="235" t="s">
        <v>139</v>
      </c>
    </row>
    <row r="544" s="13" customFormat="1">
      <c r="A544" s="13"/>
      <c r="B544" s="225"/>
      <c r="C544" s="226"/>
      <c r="D544" s="219" t="s">
        <v>154</v>
      </c>
      <c r="E544" s="227" t="s">
        <v>19</v>
      </c>
      <c r="F544" s="228" t="s">
        <v>205</v>
      </c>
      <c r="G544" s="226"/>
      <c r="H544" s="229">
        <v>-1.5760000000000001</v>
      </c>
      <c r="I544" s="230"/>
      <c r="J544" s="226"/>
      <c r="K544" s="226"/>
      <c r="L544" s="231"/>
      <c r="M544" s="232"/>
      <c r="N544" s="233"/>
      <c r="O544" s="233"/>
      <c r="P544" s="233"/>
      <c r="Q544" s="233"/>
      <c r="R544" s="233"/>
      <c r="S544" s="233"/>
      <c r="T544" s="234"/>
      <c r="U544" s="13"/>
      <c r="V544" s="13"/>
      <c r="W544" s="13"/>
      <c r="X544" s="13"/>
      <c r="Y544" s="13"/>
      <c r="Z544" s="13"/>
      <c r="AA544" s="13"/>
      <c r="AB544" s="13"/>
      <c r="AC544" s="13"/>
      <c r="AD544" s="13"/>
      <c r="AE544" s="13"/>
      <c r="AT544" s="235" t="s">
        <v>154</v>
      </c>
      <c r="AU544" s="235" t="s">
        <v>82</v>
      </c>
      <c r="AV544" s="13" t="s">
        <v>82</v>
      </c>
      <c r="AW544" s="13" t="s">
        <v>31</v>
      </c>
      <c r="AX544" s="13" t="s">
        <v>72</v>
      </c>
      <c r="AY544" s="235" t="s">
        <v>139</v>
      </c>
    </row>
    <row r="545" s="13" customFormat="1">
      <c r="A545" s="13"/>
      <c r="B545" s="225"/>
      <c r="C545" s="226"/>
      <c r="D545" s="219" t="s">
        <v>154</v>
      </c>
      <c r="E545" s="227" t="s">
        <v>19</v>
      </c>
      <c r="F545" s="228" t="s">
        <v>206</v>
      </c>
      <c r="G545" s="226"/>
      <c r="H545" s="229">
        <v>-7.0919999999999996</v>
      </c>
      <c r="I545" s="230"/>
      <c r="J545" s="226"/>
      <c r="K545" s="226"/>
      <c r="L545" s="231"/>
      <c r="M545" s="232"/>
      <c r="N545" s="233"/>
      <c r="O545" s="233"/>
      <c r="P545" s="233"/>
      <c r="Q545" s="233"/>
      <c r="R545" s="233"/>
      <c r="S545" s="233"/>
      <c r="T545" s="234"/>
      <c r="U545" s="13"/>
      <c r="V545" s="13"/>
      <c r="W545" s="13"/>
      <c r="X545" s="13"/>
      <c r="Y545" s="13"/>
      <c r="Z545" s="13"/>
      <c r="AA545" s="13"/>
      <c r="AB545" s="13"/>
      <c r="AC545" s="13"/>
      <c r="AD545" s="13"/>
      <c r="AE545" s="13"/>
      <c r="AT545" s="235" t="s">
        <v>154</v>
      </c>
      <c r="AU545" s="235" t="s">
        <v>82</v>
      </c>
      <c r="AV545" s="13" t="s">
        <v>82</v>
      </c>
      <c r="AW545" s="13" t="s">
        <v>31</v>
      </c>
      <c r="AX545" s="13" t="s">
        <v>72</v>
      </c>
      <c r="AY545" s="235" t="s">
        <v>139</v>
      </c>
    </row>
    <row r="546" s="13" customFormat="1">
      <c r="A546" s="13"/>
      <c r="B546" s="225"/>
      <c r="C546" s="226"/>
      <c r="D546" s="219" t="s">
        <v>154</v>
      </c>
      <c r="E546" s="227" t="s">
        <v>19</v>
      </c>
      <c r="F546" s="228" t="s">
        <v>207</v>
      </c>
      <c r="G546" s="226"/>
      <c r="H546" s="229">
        <v>-3.3490000000000002</v>
      </c>
      <c r="I546" s="230"/>
      <c r="J546" s="226"/>
      <c r="K546" s="226"/>
      <c r="L546" s="231"/>
      <c r="M546" s="232"/>
      <c r="N546" s="233"/>
      <c r="O546" s="233"/>
      <c r="P546" s="233"/>
      <c r="Q546" s="233"/>
      <c r="R546" s="233"/>
      <c r="S546" s="233"/>
      <c r="T546" s="234"/>
      <c r="U546" s="13"/>
      <c r="V546" s="13"/>
      <c r="W546" s="13"/>
      <c r="X546" s="13"/>
      <c r="Y546" s="13"/>
      <c r="Z546" s="13"/>
      <c r="AA546" s="13"/>
      <c r="AB546" s="13"/>
      <c r="AC546" s="13"/>
      <c r="AD546" s="13"/>
      <c r="AE546" s="13"/>
      <c r="AT546" s="235" t="s">
        <v>154</v>
      </c>
      <c r="AU546" s="235" t="s">
        <v>82</v>
      </c>
      <c r="AV546" s="13" t="s">
        <v>82</v>
      </c>
      <c r="AW546" s="13" t="s">
        <v>31</v>
      </c>
      <c r="AX546" s="13" t="s">
        <v>72</v>
      </c>
      <c r="AY546" s="235" t="s">
        <v>139</v>
      </c>
    </row>
    <row r="547" s="13" customFormat="1">
      <c r="A547" s="13"/>
      <c r="B547" s="225"/>
      <c r="C547" s="226"/>
      <c r="D547" s="219" t="s">
        <v>154</v>
      </c>
      <c r="E547" s="227" t="s">
        <v>19</v>
      </c>
      <c r="F547" s="228" t="s">
        <v>772</v>
      </c>
      <c r="G547" s="226"/>
      <c r="H547" s="229">
        <v>-14.949999999999999</v>
      </c>
      <c r="I547" s="230"/>
      <c r="J547" s="226"/>
      <c r="K547" s="226"/>
      <c r="L547" s="231"/>
      <c r="M547" s="232"/>
      <c r="N547" s="233"/>
      <c r="O547" s="233"/>
      <c r="P547" s="233"/>
      <c r="Q547" s="233"/>
      <c r="R547" s="233"/>
      <c r="S547" s="233"/>
      <c r="T547" s="234"/>
      <c r="U547" s="13"/>
      <c r="V547" s="13"/>
      <c r="W547" s="13"/>
      <c r="X547" s="13"/>
      <c r="Y547" s="13"/>
      <c r="Z547" s="13"/>
      <c r="AA547" s="13"/>
      <c r="AB547" s="13"/>
      <c r="AC547" s="13"/>
      <c r="AD547" s="13"/>
      <c r="AE547" s="13"/>
      <c r="AT547" s="235" t="s">
        <v>154</v>
      </c>
      <c r="AU547" s="235" t="s">
        <v>82</v>
      </c>
      <c r="AV547" s="13" t="s">
        <v>82</v>
      </c>
      <c r="AW547" s="13" t="s">
        <v>31</v>
      </c>
      <c r="AX547" s="13" t="s">
        <v>72</v>
      </c>
      <c r="AY547" s="235" t="s">
        <v>139</v>
      </c>
    </row>
    <row r="548" s="14" customFormat="1">
      <c r="A548" s="14"/>
      <c r="B548" s="236"/>
      <c r="C548" s="237"/>
      <c r="D548" s="219" t="s">
        <v>154</v>
      </c>
      <c r="E548" s="238" t="s">
        <v>19</v>
      </c>
      <c r="F548" s="239" t="s">
        <v>156</v>
      </c>
      <c r="G548" s="237"/>
      <c r="H548" s="240">
        <v>95.245000000000005</v>
      </c>
      <c r="I548" s="241"/>
      <c r="J548" s="237"/>
      <c r="K548" s="237"/>
      <c r="L548" s="242"/>
      <c r="M548" s="243"/>
      <c r="N548" s="244"/>
      <c r="O548" s="244"/>
      <c r="P548" s="244"/>
      <c r="Q548" s="244"/>
      <c r="R548" s="244"/>
      <c r="S548" s="244"/>
      <c r="T548" s="245"/>
      <c r="U548" s="14"/>
      <c r="V548" s="14"/>
      <c r="W548" s="14"/>
      <c r="X548" s="14"/>
      <c r="Y548" s="14"/>
      <c r="Z548" s="14"/>
      <c r="AA548" s="14"/>
      <c r="AB548" s="14"/>
      <c r="AC548" s="14"/>
      <c r="AD548" s="14"/>
      <c r="AE548" s="14"/>
      <c r="AT548" s="246" t="s">
        <v>154</v>
      </c>
      <c r="AU548" s="246" t="s">
        <v>82</v>
      </c>
      <c r="AV548" s="14" t="s">
        <v>147</v>
      </c>
      <c r="AW548" s="14" t="s">
        <v>31</v>
      </c>
      <c r="AX548" s="14" t="s">
        <v>80</v>
      </c>
      <c r="AY548" s="246" t="s">
        <v>139</v>
      </c>
    </row>
    <row r="549" s="2" customFormat="1" ht="24.15" customHeight="1">
      <c r="A549" s="40"/>
      <c r="B549" s="41"/>
      <c r="C549" s="206" t="s">
        <v>773</v>
      </c>
      <c r="D549" s="206" t="s">
        <v>142</v>
      </c>
      <c r="E549" s="207" t="s">
        <v>774</v>
      </c>
      <c r="F549" s="208" t="s">
        <v>775</v>
      </c>
      <c r="G549" s="209" t="s">
        <v>153</v>
      </c>
      <c r="H549" s="210">
        <v>163.19300000000001</v>
      </c>
      <c r="I549" s="211"/>
      <c r="J549" s="212">
        <f>ROUND(I549*H549,2)</f>
        <v>0</v>
      </c>
      <c r="K549" s="208" t="s">
        <v>146</v>
      </c>
      <c r="L549" s="46"/>
      <c r="M549" s="213" t="s">
        <v>19</v>
      </c>
      <c r="N549" s="214" t="s">
        <v>43</v>
      </c>
      <c r="O549" s="86"/>
      <c r="P549" s="215">
        <f>O549*H549</f>
        <v>0</v>
      </c>
      <c r="Q549" s="215">
        <v>0</v>
      </c>
      <c r="R549" s="215">
        <f>Q549*H549</f>
        <v>0</v>
      </c>
      <c r="S549" s="215">
        <v>0</v>
      </c>
      <c r="T549" s="216">
        <f>S549*H549</f>
        <v>0</v>
      </c>
      <c r="U549" s="40"/>
      <c r="V549" s="40"/>
      <c r="W549" s="40"/>
      <c r="X549" s="40"/>
      <c r="Y549" s="40"/>
      <c r="Z549" s="40"/>
      <c r="AA549" s="40"/>
      <c r="AB549" s="40"/>
      <c r="AC549" s="40"/>
      <c r="AD549" s="40"/>
      <c r="AE549" s="40"/>
      <c r="AR549" s="217" t="s">
        <v>183</v>
      </c>
      <c r="AT549" s="217" t="s">
        <v>142</v>
      </c>
      <c r="AU549" s="217" t="s">
        <v>82</v>
      </c>
      <c r="AY549" s="19" t="s">
        <v>139</v>
      </c>
      <c r="BE549" s="218">
        <f>IF(N549="základní",J549,0)</f>
        <v>0</v>
      </c>
      <c r="BF549" s="218">
        <f>IF(N549="snížená",J549,0)</f>
        <v>0</v>
      </c>
      <c r="BG549" s="218">
        <f>IF(N549="zákl. přenesená",J549,0)</f>
        <v>0</v>
      </c>
      <c r="BH549" s="218">
        <f>IF(N549="sníž. přenesená",J549,0)</f>
        <v>0</v>
      </c>
      <c r="BI549" s="218">
        <f>IF(N549="nulová",J549,0)</f>
        <v>0</v>
      </c>
      <c r="BJ549" s="19" t="s">
        <v>80</v>
      </c>
      <c r="BK549" s="218">
        <f>ROUND(I549*H549,2)</f>
        <v>0</v>
      </c>
      <c r="BL549" s="19" t="s">
        <v>183</v>
      </c>
      <c r="BM549" s="217" t="s">
        <v>776</v>
      </c>
    </row>
    <row r="550" s="2" customFormat="1">
      <c r="A550" s="40"/>
      <c r="B550" s="41"/>
      <c r="C550" s="42"/>
      <c r="D550" s="219" t="s">
        <v>148</v>
      </c>
      <c r="E550" s="42"/>
      <c r="F550" s="220" t="s">
        <v>775</v>
      </c>
      <c r="G550" s="42"/>
      <c r="H550" s="42"/>
      <c r="I550" s="221"/>
      <c r="J550" s="42"/>
      <c r="K550" s="42"/>
      <c r="L550" s="46"/>
      <c r="M550" s="222"/>
      <c r="N550" s="223"/>
      <c r="O550" s="86"/>
      <c r="P550" s="86"/>
      <c r="Q550" s="86"/>
      <c r="R550" s="86"/>
      <c r="S550" s="86"/>
      <c r="T550" s="87"/>
      <c r="U550" s="40"/>
      <c r="V550" s="40"/>
      <c r="W550" s="40"/>
      <c r="X550" s="40"/>
      <c r="Y550" s="40"/>
      <c r="Z550" s="40"/>
      <c r="AA550" s="40"/>
      <c r="AB550" s="40"/>
      <c r="AC550" s="40"/>
      <c r="AD550" s="40"/>
      <c r="AE550" s="40"/>
      <c r="AT550" s="19" t="s">
        <v>148</v>
      </c>
      <c r="AU550" s="19" t="s">
        <v>82</v>
      </c>
    </row>
    <row r="551" s="13" customFormat="1">
      <c r="A551" s="13"/>
      <c r="B551" s="225"/>
      <c r="C551" s="226"/>
      <c r="D551" s="219" t="s">
        <v>154</v>
      </c>
      <c r="E551" s="227" t="s">
        <v>19</v>
      </c>
      <c r="F551" s="228" t="s">
        <v>777</v>
      </c>
      <c r="G551" s="226"/>
      <c r="H551" s="229">
        <v>-95.245000000000005</v>
      </c>
      <c r="I551" s="230"/>
      <c r="J551" s="226"/>
      <c r="K551" s="226"/>
      <c r="L551" s="231"/>
      <c r="M551" s="232"/>
      <c r="N551" s="233"/>
      <c r="O551" s="233"/>
      <c r="P551" s="233"/>
      <c r="Q551" s="233"/>
      <c r="R551" s="233"/>
      <c r="S551" s="233"/>
      <c r="T551" s="234"/>
      <c r="U551" s="13"/>
      <c r="V551" s="13"/>
      <c r="W551" s="13"/>
      <c r="X551" s="13"/>
      <c r="Y551" s="13"/>
      <c r="Z551" s="13"/>
      <c r="AA551" s="13"/>
      <c r="AB551" s="13"/>
      <c r="AC551" s="13"/>
      <c r="AD551" s="13"/>
      <c r="AE551" s="13"/>
      <c r="AT551" s="235" t="s">
        <v>154</v>
      </c>
      <c r="AU551" s="235" t="s">
        <v>82</v>
      </c>
      <c r="AV551" s="13" t="s">
        <v>82</v>
      </c>
      <c r="AW551" s="13" t="s">
        <v>31</v>
      </c>
      <c r="AX551" s="13" t="s">
        <v>72</v>
      </c>
      <c r="AY551" s="235" t="s">
        <v>139</v>
      </c>
    </row>
    <row r="552" s="13" customFormat="1">
      <c r="A552" s="13"/>
      <c r="B552" s="225"/>
      <c r="C552" s="226"/>
      <c r="D552" s="219" t="s">
        <v>154</v>
      </c>
      <c r="E552" s="227" t="s">
        <v>19</v>
      </c>
      <c r="F552" s="228" t="s">
        <v>778</v>
      </c>
      <c r="G552" s="226"/>
      <c r="H552" s="229">
        <v>258.43799999999999</v>
      </c>
      <c r="I552" s="230"/>
      <c r="J552" s="226"/>
      <c r="K552" s="226"/>
      <c r="L552" s="231"/>
      <c r="M552" s="232"/>
      <c r="N552" s="233"/>
      <c r="O552" s="233"/>
      <c r="P552" s="233"/>
      <c r="Q552" s="233"/>
      <c r="R552" s="233"/>
      <c r="S552" s="233"/>
      <c r="T552" s="234"/>
      <c r="U552" s="13"/>
      <c r="V552" s="13"/>
      <c r="W552" s="13"/>
      <c r="X552" s="13"/>
      <c r="Y552" s="13"/>
      <c r="Z552" s="13"/>
      <c r="AA552" s="13"/>
      <c r="AB552" s="13"/>
      <c r="AC552" s="13"/>
      <c r="AD552" s="13"/>
      <c r="AE552" s="13"/>
      <c r="AT552" s="235" t="s">
        <v>154</v>
      </c>
      <c r="AU552" s="235" t="s">
        <v>82</v>
      </c>
      <c r="AV552" s="13" t="s">
        <v>82</v>
      </c>
      <c r="AW552" s="13" t="s">
        <v>31</v>
      </c>
      <c r="AX552" s="13" t="s">
        <v>72</v>
      </c>
      <c r="AY552" s="235" t="s">
        <v>139</v>
      </c>
    </row>
    <row r="553" s="14" customFormat="1">
      <c r="A553" s="14"/>
      <c r="B553" s="236"/>
      <c r="C553" s="237"/>
      <c r="D553" s="219" t="s">
        <v>154</v>
      </c>
      <c r="E553" s="238" t="s">
        <v>19</v>
      </c>
      <c r="F553" s="239" t="s">
        <v>156</v>
      </c>
      <c r="G553" s="237"/>
      <c r="H553" s="240">
        <v>163.19299999999998</v>
      </c>
      <c r="I553" s="241"/>
      <c r="J553" s="237"/>
      <c r="K553" s="237"/>
      <c r="L553" s="242"/>
      <c r="M553" s="243"/>
      <c r="N553" s="244"/>
      <c r="O553" s="244"/>
      <c r="P553" s="244"/>
      <c r="Q553" s="244"/>
      <c r="R553" s="244"/>
      <c r="S553" s="244"/>
      <c r="T553" s="245"/>
      <c r="U553" s="14"/>
      <c r="V553" s="14"/>
      <c r="W553" s="14"/>
      <c r="X553" s="14"/>
      <c r="Y553" s="14"/>
      <c r="Z553" s="14"/>
      <c r="AA553" s="14"/>
      <c r="AB553" s="14"/>
      <c r="AC553" s="14"/>
      <c r="AD553" s="14"/>
      <c r="AE553" s="14"/>
      <c r="AT553" s="246" t="s">
        <v>154</v>
      </c>
      <c r="AU553" s="246" t="s">
        <v>82</v>
      </c>
      <c r="AV553" s="14" t="s">
        <v>147</v>
      </c>
      <c r="AW553" s="14" t="s">
        <v>31</v>
      </c>
      <c r="AX553" s="14" t="s">
        <v>80</v>
      </c>
      <c r="AY553" s="246" t="s">
        <v>139</v>
      </c>
    </row>
    <row r="554" s="12" customFormat="1" ht="25.92" customHeight="1">
      <c r="A554" s="12"/>
      <c r="B554" s="190"/>
      <c r="C554" s="191"/>
      <c r="D554" s="192" t="s">
        <v>71</v>
      </c>
      <c r="E554" s="193" t="s">
        <v>779</v>
      </c>
      <c r="F554" s="193" t="s">
        <v>780</v>
      </c>
      <c r="G554" s="191"/>
      <c r="H554" s="191"/>
      <c r="I554" s="194"/>
      <c r="J554" s="195">
        <f>BK554</f>
        <v>0</v>
      </c>
      <c r="K554" s="191"/>
      <c r="L554" s="196"/>
      <c r="M554" s="197"/>
      <c r="N554" s="198"/>
      <c r="O554" s="198"/>
      <c r="P554" s="199">
        <f>SUM(P555:P556)</f>
        <v>0</v>
      </c>
      <c r="Q554" s="198"/>
      <c r="R554" s="199">
        <f>SUM(R555:R556)</f>
        <v>0</v>
      </c>
      <c r="S554" s="198"/>
      <c r="T554" s="200">
        <f>SUM(T555:T556)</f>
        <v>0</v>
      </c>
      <c r="U554" s="12"/>
      <c r="V554" s="12"/>
      <c r="W554" s="12"/>
      <c r="X554" s="12"/>
      <c r="Y554" s="12"/>
      <c r="Z554" s="12"/>
      <c r="AA554" s="12"/>
      <c r="AB554" s="12"/>
      <c r="AC554" s="12"/>
      <c r="AD554" s="12"/>
      <c r="AE554" s="12"/>
      <c r="AR554" s="201" t="s">
        <v>147</v>
      </c>
      <c r="AT554" s="202" t="s">
        <v>71</v>
      </c>
      <c r="AU554" s="202" t="s">
        <v>72</v>
      </c>
      <c r="AY554" s="201" t="s">
        <v>139</v>
      </c>
      <c r="BK554" s="203">
        <f>SUM(BK555:BK556)</f>
        <v>0</v>
      </c>
    </row>
    <row r="555" s="2" customFormat="1" ht="16.5" customHeight="1">
      <c r="A555" s="40"/>
      <c r="B555" s="41"/>
      <c r="C555" s="206" t="s">
        <v>484</v>
      </c>
      <c r="D555" s="206" t="s">
        <v>142</v>
      </c>
      <c r="E555" s="207" t="s">
        <v>781</v>
      </c>
      <c r="F555" s="208" t="s">
        <v>782</v>
      </c>
      <c r="G555" s="209" t="s">
        <v>783</v>
      </c>
      <c r="H555" s="210">
        <v>40</v>
      </c>
      <c r="I555" s="211"/>
      <c r="J555" s="212">
        <f>ROUND(I555*H555,2)</f>
        <v>0</v>
      </c>
      <c r="K555" s="208" t="s">
        <v>146</v>
      </c>
      <c r="L555" s="46"/>
      <c r="M555" s="213" t="s">
        <v>19</v>
      </c>
      <c r="N555" s="214" t="s">
        <v>43</v>
      </c>
      <c r="O555" s="86"/>
      <c r="P555" s="215">
        <f>O555*H555</f>
        <v>0</v>
      </c>
      <c r="Q555" s="215">
        <v>0</v>
      </c>
      <c r="R555" s="215">
        <f>Q555*H555</f>
        <v>0</v>
      </c>
      <c r="S555" s="215">
        <v>0</v>
      </c>
      <c r="T555" s="216">
        <f>S555*H555</f>
        <v>0</v>
      </c>
      <c r="U555" s="40"/>
      <c r="V555" s="40"/>
      <c r="W555" s="40"/>
      <c r="X555" s="40"/>
      <c r="Y555" s="40"/>
      <c r="Z555" s="40"/>
      <c r="AA555" s="40"/>
      <c r="AB555" s="40"/>
      <c r="AC555" s="40"/>
      <c r="AD555" s="40"/>
      <c r="AE555" s="40"/>
      <c r="AR555" s="217" t="s">
        <v>784</v>
      </c>
      <c r="AT555" s="217" t="s">
        <v>142</v>
      </c>
      <c r="AU555" s="217" t="s">
        <v>80</v>
      </c>
      <c r="AY555" s="19" t="s">
        <v>139</v>
      </c>
      <c r="BE555" s="218">
        <f>IF(N555="základní",J555,0)</f>
        <v>0</v>
      </c>
      <c r="BF555" s="218">
        <f>IF(N555="snížená",J555,0)</f>
        <v>0</v>
      </c>
      <c r="BG555" s="218">
        <f>IF(N555="zákl. přenesená",J555,0)</f>
        <v>0</v>
      </c>
      <c r="BH555" s="218">
        <f>IF(N555="sníž. přenesená",J555,0)</f>
        <v>0</v>
      </c>
      <c r="BI555" s="218">
        <f>IF(N555="nulová",J555,0)</f>
        <v>0</v>
      </c>
      <c r="BJ555" s="19" t="s">
        <v>80</v>
      </c>
      <c r="BK555" s="218">
        <f>ROUND(I555*H555,2)</f>
        <v>0</v>
      </c>
      <c r="BL555" s="19" t="s">
        <v>784</v>
      </c>
      <c r="BM555" s="217" t="s">
        <v>785</v>
      </c>
    </row>
    <row r="556" s="2" customFormat="1">
      <c r="A556" s="40"/>
      <c r="B556" s="41"/>
      <c r="C556" s="42"/>
      <c r="D556" s="219" t="s">
        <v>148</v>
      </c>
      <c r="E556" s="42"/>
      <c r="F556" s="220" t="s">
        <v>782</v>
      </c>
      <c r="G556" s="42"/>
      <c r="H556" s="42"/>
      <c r="I556" s="221"/>
      <c r="J556" s="42"/>
      <c r="K556" s="42"/>
      <c r="L556" s="46"/>
      <c r="M556" s="278"/>
      <c r="N556" s="279"/>
      <c r="O556" s="280"/>
      <c r="P556" s="280"/>
      <c r="Q556" s="280"/>
      <c r="R556" s="280"/>
      <c r="S556" s="280"/>
      <c r="T556" s="281"/>
      <c r="U556" s="40"/>
      <c r="V556" s="40"/>
      <c r="W556" s="40"/>
      <c r="X556" s="40"/>
      <c r="Y556" s="40"/>
      <c r="Z556" s="40"/>
      <c r="AA556" s="40"/>
      <c r="AB556" s="40"/>
      <c r="AC556" s="40"/>
      <c r="AD556" s="40"/>
      <c r="AE556" s="40"/>
      <c r="AT556" s="19" t="s">
        <v>148</v>
      </c>
      <c r="AU556" s="19" t="s">
        <v>80</v>
      </c>
    </row>
    <row r="557" s="2" customFormat="1" ht="6.96" customHeight="1">
      <c r="A557" s="40"/>
      <c r="B557" s="61"/>
      <c r="C557" s="62"/>
      <c r="D557" s="62"/>
      <c r="E557" s="62"/>
      <c r="F557" s="62"/>
      <c r="G557" s="62"/>
      <c r="H557" s="62"/>
      <c r="I557" s="62"/>
      <c r="J557" s="62"/>
      <c r="K557" s="62"/>
      <c r="L557" s="46"/>
      <c r="M557" s="40"/>
      <c r="O557" s="40"/>
      <c r="P557" s="40"/>
      <c r="Q557" s="40"/>
      <c r="R557" s="40"/>
      <c r="S557" s="40"/>
      <c r="T557" s="40"/>
      <c r="U557" s="40"/>
      <c r="V557" s="40"/>
      <c r="W557" s="40"/>
      <c r="X557" s="40"/>
      <c r="Y557" s="40"/>
      <c r="Z557" s="40"/>
      <c r="AA557" s="40"/>
      <c r="AB557" s="40"/>
      <c r="AC557" s="40"/>
      <c r="AD557" s="40"/>
      <c r="AE557" s="40"/>
    </row>
  </sheetData>
  <sheetProtection sheet="1" autoFilter="0" formatColumns="0" formatRows="0" objects="1" scenarios="1" spinCount="100000" saltValue="GIiJIN6biSqMmFOtWYi/M11wA9K6fyGTCbHbVdTFqj/m0Zt3G8uYFdcStp6P0f0rYEzFkdeFi1Kel69aQhyuPw==" hashValue="uYcX1Iyk0CH3mIhLsuAHxDU3q3fqiGuevIUmNrmZ3yZrZLJSAjB27eNfcbSDPUuLZpx3uOOzvQsi1nUHyv9v6g==" algorithmName="SHA-512" password="CB6D"/>
  <autoFilter ref="C100:K556"/>
  <mergeCells count="9">
    <mergeCell ref="E7:H7"/>
    <mergeCell ref="E9:H9"/>
    <mergeCell ref="E18:H18"/>
    <mergeCell ref="E27:H27"/>
    <mergeCell ref="E48:H48"/>
    <mergeCell ref="E50:H50"/>
    <mergeCell ref="E91:H91"/>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786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ROUND((SUM(BE89:BE196)),  2)</f>
        <v>0</v>
      </c>
      <c r="G33" s="40"/>
      <c r="H33" s="40"/>
      <c r="I33" s="150">
        <v>0.20999999999999999</v>
      </c>
      <c r="J33" s="149">
        <f>ROUND(((SUM(BE89:BE196))*I33),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ROUND((SUM(BF89:BF196)),  2)</f>
        <v>0</v>
      </c>
      <c r="G34" s="40"/>
      <c r="H34" s="40"/>
      <c r="I34" s="150">
        <v>0.14999999999999999</v>
      </c>
      <c r="J34" s="149">
        <f>ROUND(((SUM(BF89:BF196))*I34),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ROUND((SUM(BG89:BG196)),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ROUND((SUM(BH89:BH196)),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ROUND((SUM(BI89:BI196)),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04.2-b1 -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787</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788</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108</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789</v>
      </c>
      <c r="E63" s="176"/>
      <c r="F63" s="176"/>
      <c r="G63" s="176"/>
      <c r="H63" s="176"/>
      <c r="I63" s="176"/>
      <c r="J63" s="177">
        <f>J95</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790</v>
      </c>
      <c r="E64" s="170"/>
      <c r="F64" s="170"/>
      <c r="G64" s="170"/>
      <c r="H64" s="170"/>
      <c r="I64" s="170"/>
      <c r="J64" s="171">
        <f>J132</f>
        <v>0</v>
      </c>
      <c r="K64" s="168"/>
      <c r="L64" s="172"/>
      <c r="S64" s="9"/>
      <c r="T64" s="9"/>
      <c r="U64" s="9"/>
      <c r="V64" s="9"/>
      <c r="W64" s="9"/>
      <c r="X64" s="9"/>
      <c r="Y64" s="9"/>
      <c r="Z64" s="9"/>
      <c r="AA64" s="9"/>
      <c r="AB64" s="9"/>
      <c r="AC64" s="9"/>
      <c r="AD64" s="9"/>
      <c r="AE64" s="9"/>
    </row>
    <row r="65" s="10" customFormat="1" ht="19.92" customHeight="1">
      <c r="A65" s="10"/>
      <c r="B65" s="173"/>
      <c r="C65" s="174"/>
      <c r="D65" s="175" t="s">
        <v>791</v>
      </c>
      <c r="E65" s="176"/>
      <c r="F65" s="176"/>
      <c r="G65" s="176"/>
      <c r="H65" s="176"/>
      <c r="I65" s="176"/>
      <c r="J65" s="177">
        <f>J133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792</v>
      </c>
      <c r="E66" s="176"/>
      <c r="F66" s="176"/>
      <c r="G66" s="176"/>
      <c r="H66" s="176"/>
      <c r="I66" s="176"/>
      <c r="J66" s="177">
        <f>J161</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123</v>
      </c>
      <c r="E67" s="170"/>
      <c r="F67" s="170"/>
      <c r="G67" s="170"/>
      <c r="H67" s="170"/>
      <c r="I67" s="170"/>
      <c r="J67" s="171">
        <f>J180</f>
        <v>0</v>
      </c>
      <c r="K67" s="168"/>
      <c r="L67" s="172"/>
      <c r="S67" s="9"/>
      <c r="T67" s="9"/>
      <c r="U67" s="9"/>
      <c r="V67" s="9"/>
      <c r="W67" s="9"/>
      <c r="X67" s="9"/>
      <c r="Y67" s="9"/>
      <c r="Z67" s="9"/>
      <c r="AA67" s="9"/>
      <c r="AB67" s="9"/>
      <c r="AC67" s="9"/>
      <c r="AD67" s="9"/>
      <c r="AE67" s="9"/>
    </row>
    <row r="68" s="9" customFormat="1" ht="24.96" customHeight="1">
      <c r="A68" s="9"/>
      <c r="B68" s="167"/>
      <c r="C68" s="168"/>
      <c r="D68" s="169" t="s">
        <v>793</v>
      </c>
      <c r="E68" s="170"/>
      <c r="F68" s="170"/>
      <c r="G68" s="170"/>
      <c r="H68" s="170"/>
      <c r="I68" s="170"/>
      <c r="J68" s="171">
        <f>J185</f>
        <v>0</v>
      </c>
      <c r="K68" s="168"/>
      <c r="L68" s="172"/>
      <c r="S68" s="9"/>
      <c r="T68" s="9"/>
      <c r="U68" s="9"/>
      <c r="V68" s="9"/>
      <c r="W68" s="9"/>
      <c r="X68" s="9"/>
      <c r="Y68" s="9"/>
      <c r="Z68" s="9"/>
      <c r="AA68" s="9"/>
      <c r="AB68" s="9"/>
      <c r="AC68" s="9"/>
      <c r="AD68" s="9"/>
      <c r="AE68" s="9"/>
    </row>
    <row r="69" s="10" customFormat="1" ht="19.92" customHeight="1">
      <c r="A69" s="10"/>
      <c r="B69" s="173"/>
      <c r="C69" s="174"/>
      <c r="D69" s="175" t="s">
        <v>794</v>
      </c>
      <c r="E69" s="176"/>
      <c r="F69" s="176"/>
      <c r="G69" s="176"/>
      <c r="H69" s="176"/>
      <c r="I69" s="176"/>
      <c r="J69" s="177">
        <f>J186</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124</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INFRASTRUKTURA ZŠ CHOMUTOV - učebna řemesla -ZŠ Hornická 4387, Chomutov</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SO 04.2-b1 - elektroinstalace</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12. 1. 2022</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 xml:space="preserve"> </v>
      </c>
      <c r="G85" s="42"/>
      <c r="H85" s="42"/>
      <c r="I85" s="34" t="s">
        <v>30</v>
      </c>
      <c r="J85" s="38" t="str">
        <f>E21</f>
        <v xml:space="preserve"> </v>
      </c>
      <c r="K85" s="42"/>
      <c r="L85" s="136"/>
      <c r="S85" s="40"/>
      <c r="T85" s="40"/>
      <c r="U85" s="40"/>
      <c r="V85" s="40"/>
      <c r="W85" s="40"/>
      <c r="X85" s="40"/>
      <c r="Y85" s="40"/>
      <c r="Z85" s="40"/>
      <c r="AA85" s="40"/>
      <c r="AB85" s="40"/>
      <c r="AC85" s="40"/>
      <c r="AD85" s="40"/>
      <c r="AE85" s="40"/>
    </row>
    <row r="86" s="2" customFormat="1" ht="25.65" customHeight="1">
      <c r="A86" s="40"/>
      <c r="B86" s="41"/>
      <c r="C86" s="34" t="s">
        <v>28</v>
      </c>
      <c r="D86" s="42"/>
      <c r="E86" s="42"/>
      <c r="F86" s="29" t="str">
        <f>IF(E18="","",E18)</f>
        <v>Vyplň údaj</v>
      </c>
      <c r="G86" s="42"/>
      <c r="H86" s="42"/>
      <c r="I86" s="34" t="s">
        <v>32</v>
      </c>
      <c r="J86" s="38" t="str">
        <f>E24</f>
        <v>Ing. Kateřina Tumpachová</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125</v>
      </c>
      <c r="D88" s="182" t="s">
        <v>57</v>
      </c>
      <c r="E88" s="182" t="s">
        <v>53</v>
      </c>
      <c r="F88" s="182" t="s">
        <v>54</v>
      </c>
      <c r="G88" s="182" t="s">
        <v>126</v>
      </c>
      <c r="H88" s="182" t="s">
        <v>127</v>
      </c>
      <c r="I88" s="182" t="s">
        <v>128</v>
      </c>
      <c r="J88" s="182" t="s">
        <v>100</v>
      </c>
      <c r="K88" s="183" t="s">
        <v>129</v>
      </c>
      <c r="L88" s="184"/>
      <c r="M88" s="94" t="s">
        <v>19</v>
      </c>
      <c r="N88" s="95" t="s">
        <v>42</v>
      </c>
      <c r="O88" s="95" t="s">
        <v>130</v>
      </c>
      <c r="P88" s="95" t="s">
        <v>131</v>
      </c>
      <c r="Q88" s="95" t="s">
        <v>132</v>
      </c>
      <c r="R88" s="95" t="s">
        <v>133</v>
      </c>
      <c r="S88" s="95" t="s">
        <v>134</v>
      </c>
      <c r="T88" s="96" t="s">
        <v>135</v>
      </c>
      <c r="U88" s="179"/>
      <c r="V88" s="179"/>
      <c r="W88" s="179"/>
      <c r="X88" s="179"/>
      <c r="Y88" s="179"/>
      <c r="Z88" s="179"/>
      <c r="AA88" s="179"/>
      <c r="AB88" s="179"/>
      <c r="AC88" s="179"/>
      <c r="AD88" s="179"/>
      <c r="AE88" s="179"/>
    </row>
    <row r="89" s="2" customFormat="1" ht="22.8" customHeight="1">
      <c r="A89" s="40"/>
      <c r="B89" s="41"/>
      <c r="C89" s="101" t="s">
        <v>136</v>
      </c>
      <c r="D89" s="42"/>
      <c r="E89" s="42"/>
      <c r="F89" s="42"/>
      <c r="G89" s="42"/>
      <c r="H89" s="42"/>
      <c r="I89" s="42"/>
      <c r="J89" s="185">
        <f>BK89</f>
        <v>0</v>
      </c>
      <c r="K89" s="42"/>
      <c r="L89" s="46"/>
      <c r="M89" s="97"/>
      <c r="N89" s="186"/>
      <c r="O89" s="98"/>
      <c r="P89" s="187">
        <f>P90+P94+P132+P180+P185</f>
        <v>0</v>
      </c>
      <c r="Q89" s="98"/>
      <c r="R89" s="187">
        <f>R90+R94+R132+R180+R185</f>
        <v>0</v>
      </c>
      <c r="S89" s="98"/>
      <c r="T89" s="188">
        <f>T90+T94+T132+T180+T185</f>
        <v>0</v>
      </c>
      <c r="U89" s="40"/>
      <c r="V89" s="40"/>
      <c r="W89" s="40"/>
      <c r="X89" s="40"/>
      <c r="Y89" s="40"/>
      <c r="Z89" s="40"/>
      <c r="AA89" s="40"/>
      <c r="AB89" s="40"/>
      <c r="AC89" s="40"/>
      <c r="AD89" s="40"/>
      <c r="AE89" s="40"/>
      <c r="AT89" s="19" t="s">
        <v>71</v>
      </c>
      <c r="AU89" s="19" t="s">
        <v>101</v>
      </c>
      <c r="BK89" s="189">
        <f>BK90+BK94+BK132+BK180+BK185</f>
        <v>0</v>
      </c>
    </row>
    <row r="90" s="12" customFormat="1" ht="25.92" customHeight="1">
      <c r="A90" s="12"/>
      <c r="B90" s="190"/>
      <c r="C90" s="191"/>
      <c r="D90" s="192" t="s">
        <v>71</v>
      </c>
      <c r="E90" s="193" t="s">
        <v>137</v>
      </c>
      <c r="F90" s="193" t="s">
        <v>137</v>
      </c>
      <c r="G90" s="191"/>
      <c r="H90" s="191"/>
      <c r="I90" s="194"/>
      <c r="J90" s="19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80</v>
      </c>
      <c r="AT90" s="202" t="s">
        <v>71</v>
      </c>
      <c r="AU90" s="202" t="s">
        <v>72</v>
      </c>
      <c r="AY90" s="201" t="s">
        <v>139</v>
      </c>
      <c r="BK90" s="203">
        <f>BK91</f>
        <v>0</v>
      </c>
    </row>
    <row r="91" s="12" customFormat="1" ht="22.8" customHeight="1">
      <c r="A91" s="12"/>
      <c r="B91" s="190"/>
      <c r="C91" s="191"/>
      <c r="D91" s="192" t="s">
        <v>71</v>
      </c>
      <c r="E91" s="204" t="s">
        <v>588</v>
      </c>
      <c r="F91" s="204" t="s">
        <v>278</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80</v>
      </c>
      <c r="AT91" s="202" t="s">
        <v>71</v>
      </c>
      <c r="AU91" s="202" t="s">
        <v>80</v>
      </c>
      <c r="AY91" s="201" t="s">
        <v>139</v>
      </c>
      <c r="BK91" s="203">
        <f>SUM(BK92:BK93)</f>
        <v>0</v>
      </c>
    </row>
    <row r="92" s="2" customFormat="1" ht="24.15" customHeight="1">
      <c r="A92" s="40"/>
      <c r="B92" s="41"/>
      <c r="C92" s="206" t="s">
        <v>80</v>
      </c>
      <c r="D92" s="206" t="s">
        <v>142</v>
      </c>
      <c r="E92" s="207" t="s">
        <v>795</v>
      </c>
      <c r="F92" s="208" t="s">
        <v>796</v>
      </c>
      <c r="G92" s="209" t="s">
        <v>281</v>
      </c>
      <c r="H92" s="210">
        <v>1</v>
      </c>
      <c r="I92" s="211"/>
      <c r="J92" s="212">
        <f>ROUND(I92*H92,2)</f>
        <v>0</v>
      </c>
      <c r="K92" s="208" t="s">
        <v>146</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147</v>
      </c>
      <c r="AT92" s="217" t="s">
        <v>142</v>
      </c>
      <c r="AU92" s="217" t="s">
        <v>82</v>
      </c>
      <c r="AY92" s="19" t="s">
        <v>139</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147</v>
      </c>
      <c r="BM92" s="217" t="s">
        <v>82</v>
      </c>
    </row>
    <row r="93" s="2" customFormat="1">
      <c r="A93" s="40"/>
      <c r="B93" s="41"/>
      <c r="C93" s="42"/>
      <c r="D93" s="219" t="s">
        <v>148</v>
      </c>
      <c r="E93" s="42"/>
      <c r="F93" s="220" t="s">
        <v>796</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148</v>
      </c>
      <c r="AU93" s="19" t="s">
        <v>82</v>
      </c>
    </row>
    <row r="94" s="12" customFormat="1" ht="25.92" customHeight="1">
      <c r="A94" s="12"/>
      <c r="B94" s="190"/>
      <c r="C94" s="191"/>
      <c r="D94" s="192" t="s">
        <v>71</v>
      </c>
      <c r="E94" s="193" t="s">
        <v>307</v>
      </c>
      <c r="F94" s="193" t="s">
        <v>308</v>
      </c>
      <c r="G94" s="191"/>
      <c r="H94" s="191"/>
      <c r="I94" s="194"/>
      <c r="J94" s="195">
        <f>BK94</f>
        <v>0</v>
      </c>
      <c r="K94" s="191"/>
      <c r="L94" s="196"/>
      <c r="M94" s="197"/>
      <c r="N94" s="198"/>
      <c r="O94" s="198"/>
      <c r="P94" s="199">
        <f>P95</f>
        <v>0</v>
      </c>
      <c r="Q94" s="198"/>
      <c r="R94" s="199">
        <f>R95</f>
        <v>0</v>
      </c>
      <c r="S94" s="198"/>
      <c r="T94" s="200">
        <f>T95</f>
        <v>0</v>
      </c>
      <c r="U94" s="12"/>
      <c r="V94" s="12"/>
      <c r="W94" s="12"/>
      <c r="X94" s="12"/>
      <c r="Y94" s="12"/>
      <c r="Z94" s="12"/>
      <c r="AA94" s="12"/>
      <c r="AB94" s="12"/>
      <c r="AC94" s="12"/>
      <c r="AD94" s="12"/>
      <c r="AE94" s="12"/>
      <c r="AR94" s="201" t="s">
        <v>82</v>
      </c>
      <c r="AT94" s="202" t="s">
        <v>71</v>
      </c>
      <c r="AU94" s="202" t="s">
        <v>72</v>
      </c>
      <c r="AY94" s="201" t="s">
        <v>139</v>
      </c>
      <c r="BK94" s="203">
        <f>BK95</f>
        <v>0</v>
      </c>
    </row>
    <row r="95" s="12" customFormat="1" ht="22.8" customHeight="1">
      <c r="A95" s="12"/>
      <c r="B95" s="190"/>
      <c r="C95" s="191"/>
      <c r="D95" s="192" t="s">
        <v>71</v>
      </c>
      <c r="E95" s="204" t="s">
        <v>797</v>
      </c>
      <c r="F95" s="204" t="s">
        <v>798</v>
      </c>
      <c r="G95" s="191"/>
      <c r="H95" s="191"/>
      <c r="I95" s="194"/>
      <c r="J95" s="205">
        <f>BK95</f>
        <v>0</v>
      </c>
      <c r="K95" s="191"/>
      <c r="L95" s="196"/>
      <c r="M95" s="197"/>
      <c r="N95" s="198"/>
      <c r="O95" s="198"/>
      <c r="P95" s="199">
        <f>SUM(P96:P131)</f>
        <v>0</v>
      </c>
      <c r="Q95" s="198"/>
      <c r="R95" s="199">
        <f>SUM(R96:R131)</f>
        <v>0</v>
      </c>
      <c r="S95" s="198"/>
      <c r="T95" s="200">
        <f>SUM(T96:T131)</f>
        <v>0</v>
      </c>
      <c r="U95" s="12"/>
      <c r="V95" s="12"/>
      <c r="W95" s="12"/>
      <c r="X95" s="12"/>
      <c r="Y95" s="12"/>
      <c r="Z95" s="12"/>
      <c r="AA95" s="12"/>
      <c r="AB95" s="12"/>
      <c r="AC95" s="12"/>
      <c r="AD95" s="12"/>
      <c r="AE95" s="12"/>
      <c r="AR95" s="201" t="s">
        <v>82</v>
      </c>
      <c r="AT95" s="202" t="s">
        <v>71</v>
      </c>
      <c r="AU95" s="202" t="s">
        <v>80</v>
      </c>
      <c r="AY95" s="201" t="s">
        <v>139</v>
      </c>
      <c r="BK95" s="203">
        <f>SUM(BK96:BK131)</f>
        <v>0</v>
      </c>
    </row>
    <row r="96" s="2" customFormat="1" ht="16.5" customHeight="1">
      <c r="A96" s="40"/>
      <c r="B96" s="41"/>
      <c r="C96" s="206" t="s">
        <v>82</v>
      </c>
      <c r="D96" s="206" t="s">
        <v>142</v>
      </c>
      <c r="E96" s="207" t="s">
        <v>799</v>
      </c>
      <c r="F96" s="208" t="s">
        <v>800</v>
      </c>
      <c r="G96" s="209" t="s">
        <v>145</v>
      </c>
      <c r="H96" s="210">
        <v>1</v>
      </c>
      <c r="I96" s="211"/>
      <c r="J96" s="212">
        <f>ROUND(I96*H96,2)</f>
        <v>0</v>
      </c>
      <c r="K96" s="208" t="s">
        <v>146</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183</v>
      </c>
      <c r="AT96" s="217" t="s">
        <v>142</v>
      </c>
      <c r="AU96" s="217" t="s">
        <v>82</v>
      </c>
      <c r="AY96" s="19" t="s">
        <v>139</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183</v>
      </c>
      <c r="BM96" s="217" t="s">
        <v>147</v>
      </c>
    </row>
    <row r="97" s="2" customFormat="1">
      <c r="A97" s="40"/>
      <c r="B97" s="41"/>
      <c r="C97" s="42"/>
      <c r="D97" s="219" t="s">
        <v>148</v>
      </c>
      <c r="E97" s="42"/>
      <c r="F97" s="220" t="s">
        <v>800</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148</v>
      </c>
      <c r="AU97" s="19" t="s">
        <v>82</v>
      </c>
    </row>
    <row r="98" s="2" customFormat="1" ht="16.5" customHeight="1">
      <c r="A98" s="40"/>
      <c r="B98" s="41"/>
      <c r="C98" s="206" t="s">
        <v>140</v>
      </c>
      <c r="D98" s="206" t="s">
        <v>142</v>
      </c>
      <c r="E98" s="207" t="s">
        <v>801</v>
      </c>
      <c r="F98" s="208" t="s">
        <v>802</v>
      </c>
      <c r="G98" s="209" t="s">
        <v>145</v>
      </c>
      <c r="H98" s="210">
        <v>5</v>
      </c>
      <c r="I98" s="211"/>
      <c r="J98" s="212">
        <f>ROUND(I98*H98,2)</f>
        <v>0</v>
      </c>
      <c r="K98" s="208" t="s">
        <v>146</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183</v>
      </c>
      <c r="AT98" s="217" t="s">
        <v>142</v>
      </c>
      <c r="AU98" s="217" t="s">
        <v>82</v>
      </c>
      <c r="AY98" s="19" t="s">
        <v>139</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183</v>
      </c>
      <c r="BM98" s="217" t="s">
        <v>161</v>
      </c>
    </row>
    <row r="99" s="2" customFormat="1">
      <c r="A99" s="40"/>
      <c r="B99" s="41"/>
      <c r="C99" s="42"/>
      <c r="D99" s="219" t="s">
        <v>148</v>
      </c>
      <c r="E99" s="42"/>
      <c r="F99" s="220" t="s">
        <v>802</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148</v>
      </c>
      <c r="AU99" s="19" t="s">
        <v>82</v>
      </c>
    </row>
    <row r="100" s="2" customFormat="1" ht="24.15" customHeight="1">
      <c r="A100" s="40"/>
      <c r="B100" s="41"/>
      <c r="C100" s="206" t="s">
        <v>147</v>
      </c>
      <c r="D100" s="206" t="s">
        <v>142</v>
      </c>
      <c r="E100" s="207" t="s">
        <v>803</v>
      </c>
      <c r="F100" s="208" t="s">
        <v>804</v>
      </c>
      <c r="G100" s="209" t="s">
        <v>145</v>
      </c>
      <c r="H100" s="210">
        <v>2</v>
      </c>
      <c r="I100" s="211"/>
      <c r="J100" s="212">
        <f>ROUND(I100*H100,2)</f>
        <v>0</v>
      </c>
      <c r="K100" s="208" t="s">
        <v>146</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183</v>
      </c>
      <c r="AT100" s="217" t="s">
        <v>142</v>
      </c>
      <c r="AU100" s="217" t="s">
        <v>82</v>
      </c>
      <c r="AY100" s="19" t="s">
        <v>139</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183</v>
      </c>
      <c r="BM100" s="217" t="s">
        <v>166</v>
      </c>
    </row>
    <row r="101" s="2" customFormat="1">
      <c r="A101" s="40"/>
      <c r="B101" s="41"/>
      <c r="C101" s="42"/>
      <c r="D101" s="219" t="s">
        <v>148</v>
      </c>
      <c r="E101" s="42"/>
      <c r="F101" s="220" t="s">
        <v>804</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148</v>
      </c>
      <c r="AU101" s="19" t="s">
        <v>82</v>
      </c>
    </row>
    <row r="102" s="2" customFormat="1" ht="24.15" customHeight="1">
      <c r="A102" s="40"/>
      <c r="B102" s="41"/>
      <c r="C102" s="206" t="s">
        <v>167</v>
      </c>
      <c r="D102" s="206" t="s">
        <v>142</v>
      </c>
      <c r="E102" s="207" t="s">
        <v>803</v>
      </c>
      <c r="F102" s="208" t="s">
        <v>804</v>
      </c>
      <c r="G102" s="209" t="s">
        <v>145</v>
      </c>
      <c r="H102" s="210">
        <v>10</v>
      </c>
      <c r="I102" s="211"/>
      <c r="J102" s="212">
        <f>ROUND(I102*H102,2)</f>
        <v>0</v>
      </c>
      <c r="K102" s="208" t="s">
        <v>146</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183</v>
      </c>
      <c r="AT102" s="217" t="s">
        <v>142</v>
      </c>
      <c r="AU102" s="217" t="s">
        <v>82</v>
      </c>
      <c r="AY102" s="19" t="s">
        <v>139</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183</v>
      </c>
      <c r="BM102" s="217" t="s">
        <v>170</v>
      </c>
    </row>
    <row r="103" s="2" customFormat="1">
      <c r="A103" s="40"/>
      <c r="B103" s="41"/>
      <c r="C103" s="42"/>
      <c r="D103" s="219" t="s">
        <v>148</v>
      </c>
      <c r="E103" s="42"/>
      <c r="F103" s="220" t="s">
        <v>804</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148</v>
      </c>
      <c r="AU103" s="19" t="s">
        <v>82</v>
      </c>
    </row>
    <row r="104" s="2" customFormat="1" ht="24.15" customHeight="1">
      <c r="A104" s="40"/>
      <c r="B104" s="41"/>
      <c r="C104" s="206" t="s">
        <v>161</v>
      </c>
      <c r="D104" s="206" t="s">
        <v>142</v>
      </c>
      <c r="E104" s="207" t="s">
        <v>803</v>
      </c>
      <c r="F104" s="208" t="s">
        <v>804</v>
      </c>
      <c r="G104" s="209" t="s">
        <v>145</v>
      </c>
      <c r="H104" s="210">
        <v>6</v>
      </c>
      <c r="I104" s="211"/>
      <c r="J104" s="212">
        <f>ROUND(I104*H104,2)</f>
        <v>0</v>
      </c>
      <c r="K104" s="208" t="s">
        <v>146</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183</v>
      </c>
      <c r="AT104" s="217" t="s">
        <v>142</v>
      </c>
      <c r="AU104" s="217" t="s">
        <v>82</v>
      </c>
      <c r="AY104" s="19" t="s">
        <v>139</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183</v>
      </c>
      <c r="BM104" s="217" t="s">
        <v>174</v>
      </c>
    </row>
    <row r="105" s="2" customFormat="1">
      <c r="A105" s="40"/>
      <c r="B105" s="41"/>
      <c r="C105" s="42"/>
      <c r="D105" s="219" t="s">
        <v>148</v>
      </c>
      <c r="E105" s="42"/>
      <c r="F105" s="220" t="s">
        <v>804</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148</v>
      </c>
      <c r="AU105" s="19" t="s">
        <v>82</v>
      </c>
    </row>
    <row r="106" s="2" customFormat="1" ht="24.15" customHeight="1">
      <c r="A106" s="40"/>
      <c r="B106" s="41"/>
      <c r="C106" s="206" t="s">
        <v>176</v>
      </c>
      <c r="D106" s="206" t="s">
        <v>142</v>
      </c>
      <c r="E106" s="207" t="s">
        <v>805</v>
      </c>
      <c r="F106" s="208" t="s">
        <v>806</v>
      </c>
      <c r="G106" s="209" t="s">
        <v>145</v>
      </c>
      <c r="H106" s="210">
        <v>2</v>
      </c>
      <c r="I106" s="211"/>
      <c r="J106" s="212">
        <f>ROUND(I106*H106,2)</f>
        <v>0</v>
      </c>
      <c r="K106" s="208" t="s">
        <v>146</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183</v>
      </c>
      <c r="AT106" s="217" t="s">
        <v>142</v>
      </c>
      <c r="AU106" s="217" t="s">
        <v>82</v>
      </c>
      <c r="AY106" s="19" t="s">
        <v>139</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183</v>
      </c>
      <c r="BM106" s="217" t="s">
        <v>179</v>
      </c>
    </row>
    <row r="107" s="2" customFormat="1">
      <c r="A107" s="40"/>
      <c r="B107" s="41"/>
      <c r="C107" s="42"/>
      <c r="D107" s="219" t="s">
        <v>148</v>
      </c>
      <c r="E107" s="42"/>
      <c r="F107" s="220" t="s">
        <v>806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148</v>
      </c>
      <c r="AU107" s="19" t="s">
        <v>82</v>
      </c>
    </row>
    <row r="108" s="2" customFormat="1" ht="16.5" customHeight="1">
      <c r="A108" s="40"/>
      <c r="B108" s="41"/>
      <c r="C108" s="206" t="s">
        <v>166</v>
      </c>
      <c r="D108" s="206" t="s">
        <v>142</v>
      </c>
      <c r="E108" s="207" t="s">
        <v>807</v>
      </c>
      <c r="F108" s="208" t="s">
        <v>808</v>
      </c>
      <c r="G108" s="209" t="s">
        <v>145</v>
      </c>
      <c r="H108" s="210">
        <v>2</v>
      </c>
      <c r="I108" s="211"/>
      <c r="J108" s="212">
        <f>ROUND(I108*H108,2)</f>
        <v>0</v>
      </c>
      <c r="K108" s="208" t="s">
        <v>19</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183</v>
      </c>
      <c r="AT108" s="217" t="s">
        <v>142</v>
      </c>
      <c r="AU108" s="217" t="s">
        <v>82</v>
      </c>
      <c r="AY108" s="19" t="s">
        <v>139</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183</v>
      </c>
      <c r="BM108" s="217" t="s">
        <v>183</v>
      </c>
    </row>
    <row r="109" s="2" customFormat="1">
      <c r="A109" s="40"/>
      <c r="B109" s="41"/>
      <c r="C109" s="42"/>
      <c r="D109" s="219" t="s">
        <v>148</v>
      </c>
      <c r="E109" s="42"/>
      <c r="F109" s="220" t="s">
        <v>808</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148</v>
      </c>
      <c r="AU109" s="19" t="s">
        <v>82</v>
      </c>
    </row>
    <row r="110" s="2" customFormat="1" ht="24.15" customHeight="1">
      <c r="A110" s="40"/>
      <c r="B110" s="41"/>
      <c r="C110" s="206" t="s">
        <v>185</v>
      </c>
      <c r="D110" s="206" t="s">
        <v>142</v>
      </c>
      <c r="E110" s="207" t="s">
        <v>809</v>
      </c>
      <c r="F110" s="208" t="s">
        <v>810</v>
      </c>
      <c r="G110" s="209" t="s">
        <v>318</v>
      </c>
      <c r="H110" s="210">
        <v>100</v>
      </c>
      <c r="I110" s="211"/>
      <c r="J110" s="212">
        <f>ROUND(I110*H110,2)</f>
        <v>0</v>
      </c>
      <c r="K110" s="208" t="s">
        <v>146</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183</v>
      </c>
      <c r="AT110" s="217" t="s">
        <v>142</v>
      </c>
      <c r="AU110" s="217" t="s">
        <v>82</v>
      </c>
      <c r="AY110" s="19" t="s">
        <v>139</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183</v>
      </c>
      <c r="BM110" s="217" t="s">
        <v>188</v>
      </c>
    </row>
    <row r="111" s="2" customFormat="1">
      <c r="A111" s="40"/>
      <c r="B111" s="41"/>
      <c r="C111" s="42"/>
      <c r="D111" s="219" t="s">
        <v>148</v>
      </c>
      <c r="E111" s="42"/>
      <c r="F111" s="220" t="s">
        <v>810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148</v>
      </c>
      <c r="AU111" s="19" t="s">
        <v>82</v>
      </c>
    </row>
    <row r="112" s="2" customFormat="1" ht="24.15" customHeight="1">
      <c r="A112" s="40"/>
      <c r="B112" s="41"/>
      <c r="C112" s="206" t="s">
        <v>170</v>
      </c>
      <c r="D112" s="206" t="s">
        <v>142</v>
      </c>
      <c r="E112" s="207" t="s">
        <v>811</v>
      </c>
      <c r="F112" s="208" t="s">
        <v>812</v>
      </c>
      <c r="G112" s="209" t="s">
        <v>318</v>
      </c>
      <c r="H112" s="210">
        <v>110</v>
      </c>
      <c r="I112" s="211"/>
      <c r="J112" s="212">
        <f>ROUND(I112*H112,2)</f>
        <v>0</v>
      </c>
      <c r="K112" s="208" t="s">
        <v>146</v>
      </c>
      <c r="L112" s="46"/>
      <c r="M112" s="213" t="s">
        <v>19</v>
      </c>
      <c r="N112" s="214"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183</v>
      </c>
      <c r="AT112" s="217" t="s">
        <v>142</v>
      </c>
      <c r="AU112" s="217" t="s">
        <v>82</v>
      </c>
      <c r="AY112" s="19" t="s">
        <v>139</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183</v>
      </c>
      <c r="BM112" s="217" t="s">
        <v>195</v>
      </c>
    </row>
    <row r="113" s="2" customFormat="1">
      <c r="A113" s="40"/>
      <c r="B113" s="41"/>
      <c r="C113" s="42"/>
      <c r="D113" s="219" t="s">
        <v>148</v>
      </c>
      <c r="E113" s="42"/>
      <c r="F113" s="220" t="s">
        <v>812</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148</v>
      </c>
      <c r="AU113" s="19" t="s">
        <v>82</v>
      </c>
    </row>
    <row r="114" s="2" customFormat="1" ht="24.15" customHeight="1">
      <c r="A114" s="40"/>
      <c r="B114" s="41"/>
      <c r="C114" s="206" t="s">
        <v>196</v>
      </c>
      <c r="D114" s="206" t="s">
        <v>142</v>
      </c>
      <c r="E114" s="207" t="s">
        <v>813</v>
      </c>
      <c r="F114" s="208" t="s">
        <v>814</v>
      </c>
      <c r="G114" s="209" t="s">
        <v>145</v>
      </c>
      <c r="H114" s="210">
        <v>14</v>
      </c>
      <c r="I114" s="211"/>
      <c r="J114" s="212">
        <f>ROUND(I114*H114,2)</f>
        <v>0</v>
      </c>
      <c r="K114" s="208" t="s">
        <v>146</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183</v>
      </c>
      <c r="AT114" s="217" t="s">
        <v>142</v>
      </c>
      <c r="AU114" s="217" t="s">
        <v>82</v>
      </c>
      <c r="AY114" s="19" t="s">
        <v>139</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183</v>
      </c>
      <c r="BM114" s="217" t="s">
        <v>199</v>
      </c>
    </row>
    <row r="115" s="2" customFormat="1">
      <c r="A115" s="40"/>
      <c r="B115" s="41"/>
      <c r="C115" s="42"/>
      <c r="D115" s="219" t="s">
        <v>148</v>
      </c>
      <c r="E115" s="42"/>
      <c r="F115" s="220" t="s">
        <v>814</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148</v>
      </c>
      <c r="AU115" s="19" t="s">
        <v>82</v>
      </c>
    </row>
    <row r="116" s="2" customFormat="1" ht="24.15" customHeight="1">
      <c r="A116" s="40"/>
      <c r="B116" s="41"/>
      <c r="C116" s="206" t="s">
        <v>174</v>
      </c>
      <c r="D116" s="206" t="s">
        <v>142</v>
      </c>
      <c r="E116" s="207" t="s">
        <v>815</v>
      </c>
      <c r="F116" s="208" t="s">
        <v>816</v>
      </c>
      <c r="G116" s="209" t="s">
        <v>145</v>
      </c>
      <c r="H116" s="210">
        <v>52</v>
      </c>
      <c r="I116" s="211"/>
      <c r="J116" s="212">
        <f>ROUND(I116*H116,2)</f>
        <v>0</v>
      </c>
      <c r="K116" s="208" t="s">
        <v>146</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183</v>
      </c>
      <c r="AT116" s="217" t="s">
        <v>142</v>
      </c>
      <c r="AU116" s="217" t="s">
        <v>82</v>
      </c>
      <c r="AY116" s="19" t="s">
        <v>139</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183</v>
      </c>
      <c r="BM116" s="217" t="s">
        <v>202</v>
      </c>
    </row>
    <row r="117" s="2" customFormat="1">
      <c r="A117" s="40"/>
      <c r="B117" s="41"/>
      <c r="C117" s="42"/>
      <c r="D117" s="219" t="s">
        <v>148</v>
      </c>
      <c r="E117" s="42"/>
      <c r="F117" s="220" t="s">
        <v>816</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148</v>
      </c>
      <c r="AU117" s="19" t="s">
        <v>82</v>
      </c>
    </row>
    <row r="118" s="2" customFormat="1" ht="24.15" customHeight="1">
      <c r="A118" s="40"/>
      <c r="B118" s="41"/>
      <c r="C118" s="206" t="s">
        <v>211</v>
      </c>
      <c r="D118" s="206" t="s">
        <v>142</v>
      </c>
      <c r="E118" s="207" t="s">
        <v>817</v>
      </c>
      <c r="F118" s="208" t="s">
        <v>818</v>
      </c>
      <c r="G118" s="209" t="s">
        <v>318</v>
      </c>
      <c r="H118" s="210">
        <v>410</v>
      </c>
      <c r="I118" s="211"/>
      <c r="J118" s="212">
        <f>ROUND(I118*H118,2)</f>
        <v>0</v>
      </c>
      <c r="K118" s="208" t="s">
        <v>146</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183</v>
      </c>
      <c r="AT118" s="217" t="s">
        <v>142</v>
      </c>
      <c r="AU118" s="217" t="s">
        <v>82</v>
      </c>
      <c r="AY118" s="19" t="s">
        <v>139</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183</v>
      </c>
      <c r="BM118" s="217" t="s">
        <v>214</v>
      </c>
    </row>
    <row r="119" s="2" customFormat="1">
      <c r="A119" s="40"/>
      <c r="B119" s="41"/>
      <c r="C119" s="42"/>
      <c r="D119" s="219" t="s">
        <v>148</v>
      </c>
      <c r="E119" s="42"/>
      <c r="F119" s="220" t="s">
        <v>818</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148</v>
      </c>
      <c r="AU119" s="19" t="s">
        <v>82</v>
      </c>
    </row>
    <row r="120" s="2" customFormat="1" ht="24.15" customHeight="1">
      <c r="A120" s="40"/>
      <c r="B120" s="41"/>
      <c r="C120" s="206" t="s">
        <v>179</v>
      </c>
      <c r="D120" s="206" t="s">
        <v>142</v>
      </c>
      <c r="E120" s="207" t="s">
        <v>817</v>
      </c>
      <c r="F120" s="208" t="s">
        <v>818</v>
      </c>
      <c r="G120" s="209" t="s">
        <v>318</v>
      </c>
      <c r="H120" s="210">
        <v>410</v>
      </c>
      <c r="I120" s="211"/>
      <c r="J120" s="212">
        <f>ROUND(I120*H120,2)</f>
        <v>0</v>
      </c>
      <c r="K120" s="208" t="s">
        <v>146</v>
      </c>
      <c r="L120" s="46"/>
      <c r="M120" s="213" t="s">
        <v>19</v>
      </c>
      <c r="N120" s="214"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183</v>
      </c>
      <c r="AT120" s="217" t="s">
        <v>142</v>
      </c>
      <c r="AU120" s="217" t="s">
        <v>82</v>
      </c>
      <c r="AY120" s="19" t="s">
        <v>139</v>
      </c>
      <c r="BE120" s="218">
        <f>IF(N120="základní",J120,0)</f>
        <v>0</v>
      </c>
      <c r="BF120" s="218">
        <f>IF(N120="snížená",J120,0)</f>
        <v>0</v>
      </c>
      <c r="BG120" s="218">
        <f>IF(N120="zákl. přenesená",J120,0)</f>
        <v>0</v>
      </c>
      <c r="BH120" s="218">
        <f>IF(N120="sníž. přenesená",J120,0)</f>
        <v>0</v>
      </c>
      <c r="BI120" s="218">
        <f>IF(N120="nulová",J120,0)</f>
        <v>0</v>
      </c>
      <c r="BJ120" s="19" t="s">
        <v>80</v>
      </c>
      <c r="BK120" s="218">
        <f>ROUND(I120*H120,2)</f>
        <v>0</v>
      </c>
      <c r="BL120" s="19" t="s">
        <v>183</v>
      </c>
      <c r="BM120" s="217" t="s">
        <v>217</v>
      </c>
    </row>
    <row r="121" s="2" customFormat="1">
      <c r="A121" s="40"/>
      <c r="B121" s="41"/>
      <c r="C121" s="42"/>
      <c r="D121" s="219" t="s">
        <v>148</v>
      </c>
      <c r="E121" s="42"/>
      <c r="F121" s="220" t="s">
        <v>818</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148</v>
      </c>
      <c r="AU121" s="19" t="s">
        <v>82</v>
      </c>
    </row>
    <row r="122" s="2" customFormat="1" ht="21.75" customHeight="1">
      <c r="A122" s="40"/>
      <c r="B122" s="41"/>
      <c r="C122" s="206" t="s">
        <v>8</v>
      </c>
      <c r="D122" s="206" t="s">
        <v>142</v>
      </c>
      <c r="E122" s="207" t="s">
        <v>819</v>
      </c>
      <c r="F122" s="208" t="s">
        <v>820</v>
      </c>
      <c r="G122" s="209" t="s">
        <v>145</v>
      </c>
      <c r="H122" s="210">
        <v>1</v>
      </c>
      <c r="I122" s="211"/>
      <c r="J122" s="212">
        <f>ROUND(I122*H122,2)</f>
        <v>0</v>
      </c>
      <c r="K122" s="208" t="s">
        <v>146</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183</v>
      </c>
      <c r="AT122" s="217" t="s">
        <v>142</v>
      </c>
      <c r="AU122" s="217" t="s">
        <v>82</v>
      </c>
      <c r="AY122" s="19" t="s">
        <v>139</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183</v>
      </c>
      <c r="BM122" s="217" t="s">
        <v>222</v>
      </c>
    </row>
    <row r="123" s="2" customFormat="1">
      <c r="A123" s="40"/>
      <c r="B123" s="41"/>
      <c r="C123" s="42"/>
      <c r="D123" s="219" t="s">
        <v>148</v>
      </c>
      <c r="E123" s="42"/>
      <c r="F123" s="220" t="s">
        <v>820</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148</v>
      </c>
      <c r="AU123" s="19" t="s">
        <v>82</v>
      </c>
    </row>
    <row r="124" s="2" customFormat="1" ht="21.75" customHeight="1">
      <c r="A124" s="40"/>
      <c r="B124" s="41"/>
      <c r="C124" s="206" t="s">
        <v>183</v>
      </c>
      <c r="D124" s="206" t="s">
        <v>142</v>
      </c>
      <c r="E124" s="207" t="s">
        <v>821</v>
      </c>
      <c r="F124" s="208" t="s">
        <v>822</v>
      </c>
      <c r="G124" s="209" t="s">
        <v>145</v>
      </c>
      <c r="H124" s="210">
        <v>1</v>
      </c>
      <c r="I124" s="211"/>
      <c r="J124" s="212">
        <f>ROUND(I124*H124,2)</f>
        <v>0</v>
      </c>
      <c r="K124" s="208" t="s">
        <v>146</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183</v>
      </c>
      <c r="AT124" s="217" t="s">
        <v>142</v>
      </c>
      <c r="AU124" s="217" t="s">
        <v>82</v>
      </c>
      <c r="AY124" s="19" t="s">
        <v>139</v>
      </c>
      <c r="BE124" s="218">
        <f>IF(N124="základní",J124,0)</f>
        <v>0</v>
      </c>
      <c r="BF124" s="218">
        <f>IF(N124="snížená",J124,0)</f>
        <v>0</v>
      </c>
      <c r="BG124" s="218">
        <f>IF(N124="zákl. přenesená",J124,0)</f>
        <v>0</v>
      </c>
      <c r="BH124" s="218">
        <f>IF(N124="sníž. přenesená",J124,0)</f>
        <v>0</v>
      </c>
      <c r="BI124" s="218">
        <f>IF(N124="nulová",J124,0)</f>
        <v>0</v>
      </c>
      <c r="BJ124" s="19" t="s">
        <v>80</v>
      </c>
      <c r="BK124" s="218">
        <f>ROUND(I124*H124,2)</f>
        <v>0</v>
      </c>
      <c r="BL124" s="19" t="s">
        <v>183</v>
      </c>
      <c r="BM124" s="217" t="s">
        <v>225</v>
      </c>
    </row>
    <row r="125" s="2" customFormat="1">
      <c r="A125" s="40"/>
      <c r="B125" s="41"/>
      <c r="C125" s="42"/>
      <c r="D125" s="219" t="s">
        <v>148</v>
      </c>
      <c r="E125" s="42"/>
      <c r="F125" s="220" t="s">
        <v>822</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148</v>
      </c>
      <c r="AU125" s="19" t="s">
        <v>82</v>
      </c>
    </row>
    <row r="126" s="2" customFormat="1" ht="24.15" customHeight="1">
      <c r="A126" s="40"/>
      <c r="B126" s="41"/>
      <c r="C126" s="206" t="s">
        <v>227</v>
      </c>
      <c r="D126" s="206" t="s">
        <v>142</v>
      </c>
      <c r="E126" s="207" t="s">
        <v>823</v>
      </c>
      <c r="F126" s="208" t="s">
        <v>824</v>
      </c>
      <c r="G126" s="209" t="s">
        <v>145</v>
      </c>
      <c r="H126" s="210">
        <v>13</v>
      </c>
      <c r="I126" s="211"/>
      <c r="J126" s="212">
        <f>ROUND(I126*H126,2)</f>
        <v>0</v>
      </c>
      <c r="K126" s="208" t="s">
        <v>146</v>
      </c>
      <c r="L126" s="46"/>
      <c r="M126" s="213" t="s">
        <v>19</v>
      </c>
      <c r="N126" s="214" t="s">
        <v>43</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183</v>
      </c>
      <c r="AT126" s="217" t="s">
        <v>142</v>
      </c>
      <c r="AU126" s="217" t="s">
        <v>82</v>
      </c>
      <c r="AY126" s="19" t="s">
        <v>139</v>
      </c>
      <c r="BE126" s="218">
        <f>IF(N126="základní",J126,0)</f>
        <v>0</v>
      </c>
      <c r="BF126" s="218">
        <f>IF(N126="snížená",J126,0)</f>
        <v>0</v>
      </c>
      <c r="BG126" s="218">
        <f>IF(N126="zákl. přenesená",J126,0)</f>
        <v>0</v>
      </c>
      <c r="BH126" s="218">
        <f>IF(N126="sníž. přenesená",J126,0)</f>
        <v>0</v>
      </c>
      <c r="BI126" s="218">
        <f>IF(N126="nulová",J126,0)</f>
        <v>0</v>
      </c>
      <c r="BJ126" s="19" t="s">
        <v>80</v>
      </c>
      <c r="BK126" s="218">
        <f>ROUND(I126*H126,2)</f>
        <v>0</v>
      </c>
      <c r="BL126" s="19" t="s">
        <v>183</v>
      </c>
      <c r="BM126" s="217" t="s">
        <v>157</v>
      </c>
    </row>
    <row r="127" s="2" customFormat="1">
      <c r="A127" s="40"/>
      <c r="B127" s="41"/>
      <c r="C127" s="42"/>
      <c r="D127" s="219" t="s">
        <v>148</v>
      </c>
      <c r="E127" s="42"/>
      <c r="F127" s="220" t="s">
        <v>824</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148</v>
      </c>
      <c r="AU127" s="19" t="s">
        <v>82</v>
      </c>
    </row>
    <row r="128" s="2" customFormat="1" ht="16.5" customHeight="1">
      <c r="A128" s="40"/>
      <c r="B128" s="41"/>
      <c r="C128" s="206" t="s">
        <v>188</v>
      </c>
      <c r="D128" s="206" t="s">
        <v>142</v>
      </c>
      <c r="E128" s="207" t="s">
        <v>825</v>
      </c>
      <c r="F128" s="208" t="s">
        <v>826</v>
      </c>
      <c r="G128" s="209" t="s">
        <v>145</v>
      </c>
      <c r="H128" s="210">
        <v>1</v>
      </c>
      <c r="I128" s="211"/>
      <c r="J128" s="212">
        <f>ROUND(I128*H128,2)</f>
        <v>0</v>
      </c>
      <c r="K128" s="208" t="s">
        <v>146</v>
      </c>
      <c r="L128" s="46"/>
      <c r="M128" s="213" t="s">
        <v>19</v>
      </c>
      <c r="N128" s="214" t="s">
        <v>43</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183</v>
      </c>
      <c r="AT128" s="217" t="s">
        <v>142</v>
      </c>
      <c r="AU128" s="217" t="s">
        <v>82</v>
      </c>
      <c r="AY128" s="19" t="s">
        <v>139</v>
      </c>
      <c r="BE128" s="218">
        <f>IF(N128="základní",J128,0)</f>
        <v>0</v>
      </c>
      <c r="BF128" s="218">
        <f>IF(N128="snížená",J128,0)</f>
        <v>0</v>
      </c>
      <c r="BG128" s="218">
        <f>IF(N128="zákl. přenesená",J128,0)</f>
        <v>0</v>
      </c>
      <c r="BH128" s="218">
        <f>IF(N128="sníž. přenesená",J128,0)</f>
        <v>0</v>
      </c>
      <c r="BI128" s="218">
        <f>IF(N128="nulová",J128,0)</f>
        <v>0</v>
      </c>
      <c r="BJ128" s="19" t="s">
        <v>80</v>
      </c>
      <c r="BK128" s="218">
        <f>ROUND(I128*H128,2)</f>
        <v>0</v>
      </c>
      <c r="BL128" s="19" t="s">
        <v>183</v>
      </c>
      <c r="BM128" s="217" t="s">
        <v>233</v>
      </c>
    </row>
    <row r="129" s="2" customFormat="1">
      <c r="A129" s="40"/>
      <c r="B129" s="41"/>
      <c r="C129" s="42"/>
      <c r="D129" s="219" t="s">
        <v>148</v>
      </c>
      <c r="E129" s="42"/>
      <c r="F129" s="220" t="s">
        <v>826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148</v>
      </c>
      <c r="AU129" s="19" t="s">
        <v>82</v>
      </c>
    </row>
    <row r="130" s="2" customFormat="1" ht="24.15" customHeight="1">
      <c r="A130" s="40"/>
      <c r="B130" s="41"/>
      <c r="C130" s="206" t="s">
        <v>235</v>
      </c>
      <c r="D130" s="206" t="s">
        <v>142</v>
      </c>
      <c r="E130" s="207" t="s">
        <v>827</v>
      </c>
      <c r="F130" s="208" t="s">
        <v>828</v>
      </c>
      <c r="G130" s="209" t="s">
        <v>145</v>
      </c>
      <c r="H130" s="210">
        <v>33</v>
      </c>
      <c r="I130" s="211"/>
      <c r="J130" s="212">
        <f>ROUND(I130*H130,2)</f>
        <v>0</v>
      </c>
      <c r="K130" s="208" t="s">
        <v>146</v>
      </c>
      <c r="L130" s="46"/>
      <c r="M130" s="213" t="s">
        <v>19</v>
      </c>
      <c r="N130" s="214" t="s">
        <v>43</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183</v>
      </c>
      <c r="AT130" s="217" t="s">
        <v>142</v>
      </c>
      <c r="AU130" s="217" t="s">
        <v>82</v>
      </c>
      <c r="AY130" s="19" t="s">
        <v>139</v>
      </c>
      <c r="BE130" s="218">
        <f>IF(N130="základní",J130,0)</f>
        <v>0</v>
      </c>
      <c r="BF130" s="218">
        <f>IF(N130="snížená",J130,0)</f>
        <v>0</v>
      </c>
      <c r="BG130" s="218">
        <f>IF(N130="zákl. přenesená",J130,0)</f>
        <v>0</v>
      </c>
      <c r="BH130" s="218">
        <f>IF(N130="sníž. přenesená",J130,0)</f>
        <v>0</v>
      </c>
      <c r="BI130" s="218">
        <f>IF(N130="nulová",J130,0)</f>
        <v>0</v>
      </c>
      <c r="BJ130" s="19" t="s">
        <v>80</v>
      </c>
      <c r="BK130" s="218">
        <f>ROUND(I130*H130,2)</f>
        <v>0</v>
      </c>
      <c r="BL130" s="19" t="s">
        <v>183</v>
      </c>
      <c r="BM130" s="217" t="s">
        <v>238</v>
      </c>
    </row>
    <row r="131" s="2" customFormat="1">
      <c r="A131" s="40"/>
      <c r="B131" s="41"/>
      <c r="C131" s="42"/>
      <c r="D131" s="219" t="s">
        <v>148</v>
      </c>
      <c r="E131" s="42"/>
      <c r="F131" s="220" t="s">
        <v>828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148</v>
      </c>
      <c r="AU131" s="19" t="s">
        <v>82</v>
      </c>
    </row>
    <row r="132" s="12" customFormat="1" ht="25.92" customHeight="1">
      <c r="A132" s="12"/>
      <c r="B132" s="190"/>
      <c r="C132" s="191"/>
      <c r="D132" s="192" t="s">
        <v>71</v>
      </c>
      <c r="E132" s="193" t="s">
        <v>219</v>
      </c>
      <c r="F132" s="193" t="s">
        <v>829</v>
      </c>
      <c r="G132" s="191"/>
      <c r="H132" s="191"/>
      <c r="I132" s="194"/>
      <c r="J132" s="195">
        <f>BK132</f>
        <v>0</v>
      </c>
      <c r="K132" s="191"/>
      <c r="L132" s="196"/>
      <c r="M132" s="197"/>
      <c r="N132" s="198"/>
      <c r="O132" s="198"/>
      <c r="P132" s="199">
        <f>P133+P161</f>
        <v>0</v>
      </c>
      <c r="Q132" s="198"/>
      <c r="R132" s="199">
        <f>R133+R161</f>
        <v>0</v>
      </c>
      <c r="S132" s="198"/>
      <c r="T132" s="200">
        <f>T133+T161</f>
        <v>0</v>
      </c>
      <c r="U132" s="12"/>
      <c r="V132" s="12"/>
      <c r="W132" s="12"/>
      <c r="X132" s="12"/>
      <c r="Y132" s="12"/>
      <c r="Z132" s="12"/>
      <c r="AA132" s="12"/>
      <c r="AB132" s="12"/>
      <c r="AC132" s="12"/>
      <c r="AD132" s="12"/>
      <c r="AE132" s="12"/>
      <c r="AR132" s="201" t="s">
        <v>140</v>
      </c>
      <c r="AT132" s="202" t="s">
        <v>71</v>
      </c>
      <c r="AU132" s="202" t="s">
        <v>72</v>
      </c>
      <c r="AY132" s="201" t="s">
        <v>139</v>
      </c>
      <c r="BK132" s="203">
        <f>BK133+BK161</f>
        <v>0</v>
      </c>
    </row>
    <row r="133" s="12" customFormat="1" ht="22.8" customHeight="1">
      <c r="A133" s="12"/>
      <c r="B133" s="190"/>
      <c r="C133" s="191"/>
      <c r="D133" s="192" t="s">
        <v>71</v>
      </c>
      <c r="E133" s="204" t="s">
        <v>830</v>
      </c>
      <c r="F133" s="204" t="s">
        <v>831</v>
      </c>
      <c r="G133" s="191"/>
      <c r="H133" s="191"/>
      <c r="I133" s="194"/>
      <c r="J133" s="205">
        <f>BK133</f>
        <v>0</v>
      </c>
      <c r="K133" s="191"/>
      <c r="L133" s="196"/>
      <c r="M133" s="197"/>
      <c r="N133" s="198"/>
      <c r="O133" s="198"/>
      <c r="P133" s="199">
        <f>SUM(P134:P160)</f>
        <v>0</v>
      </c>
      <c r="Q133" s="198"/>
      <c r="R133" s="199">
        <f>SUM(R134:R160)</f>
        <v>0</v>
      </c>
      <c r="S133" s="198"/>
      <c r="T133" s="200">
        <f>SUM(T134:T160)</f>
        <v>0</v>
      </c>
      <c r="U133" s="12"/>
      <c r="V133" s="12"/>
      <c r="W133" s="12"/>
      <c r="X133" s="12"/>
      <c r="Y133" s="12"/>
      <c r="Z133" s="12"/>
      <c r="AA133" s="12"/>
      <c r="AB133" s="12"/>
      <c r="AC133" s="12"/>
      <c r="AD133" s="12"/>
      <c r="AE133" s="12"/>
      <c r="AR133" s="201" t="s">
        <v>140</v>
      </c>
      <c r="AT133" s="202" t="s">
        <v>71</v>
      </c>
      <c r="AU133" s="202" t="s">
        <v>80</v>
      </c>
      <c r="AY133" s="201" t="s">
        <v>139</v>
      </c>
      <c r="BK133" s="203">
        <f>SUM(BK134:BK160)</f>
        <v>0</v>
      </c>
    </row>
    <row r="134" s="2" customFormat="1" ht="21.75" customHeight="1">
      <c r="A134" s="40"/>
      <c r="B134" s="41"/>
      <c r="C134" s="206" t="s">
        <v>195</v>
      </c>
      <c r="D134" s="206" t="s">
        <v>142</v>
      </c>
      <c r="E134" s="207" t="s">
        <v>832</v>
      </c>
      <c r="F134" s="208" t="s">
        <v>833</v>
      </c>
      <c r="G134" s="209" t="s">
        <v>145</v>
      </c>
      <c r="H134" s="210">
        <v>1</v>
      </c>
      <c r="I134" s="211"/>
      <c r="J134" s="212">
        <f>ROUND(I134*H134,2)</f>
        <v>0</v>
      </c>
      <c r="K134" s="208" t="s">
        <v>146</v>
      </c>
      <c r="L134" s="46"/>
      <c r="M134" s="213" t="s">
        <v>19</v>
      </c>
      <c r="N134" s="214"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300</v>
      </c>
      <c r="AT134" s="217" t="s">
        <v>142</v>
      </c>
      <c r="AU134" s="217" t="s">
        <v>82</v>
      </c>
      <c r="AY134" s="19" t="s">
        <v>139</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300</v>
      </c>
      <c r="BM134" s="217" t="s">
        <v>243</v>
      </c>
    </row>
    <row r="135" s="2" customFormat="1">
      <c r="A135" s="40"/>
      <c r="B135" s="41"/>
      <c r="C135" s="42"/>
      <c r="D135" s="219" t="s">
        <v>148</v>
      </c>
      <c r="E135" s="42"/>
      <c r="F135" s="220" t="s">
        <v>833</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148</v>
      </c>
      <c r="AU135" s="19" t="s">
        <v>82</v>
      </c>
    </row>
    <row r="136" s="2" customFormat="1" ht="24.15" customHeight="1">
      <c r="A136" s="40"/>
      <c r="B136" s="41"/>
      <c r="C136" s="206" t="s">
        <v>7</v>
      </c>
      <c r="D136" s="206" t="s">
        <v>142</v>
      </c>
      <c r="E136" s="207" t="s">
        <v>834</v>
      </c>
      <c r="F136" s="208" t="s">
        <v>835</v>
      </c>
      <c r="G136" s="209" t="s">
        <v>318</v>
      </c>
      <c r="H136" s="210">
        <v>150</v>
      </c>
      <c r="I136" s="211"/>
      <c r="J136" s="212">
        <f>ROUND(I136*H136,2)</f>
        <v>0</v>
      </c>
      <c r="K136" s="208" t="s">
        <v>146</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300</v>
      </c>
      <c r="AT136" s="217" t="s">
        <v>142</v>
      </c>
      <c r="AU136" s="217" t="s">
        <v>82</v>
      </c>
      <c r="AY136" s="19" t="s">
        <v>139</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300</v>
      </c>
      <c r="BM136" s="217" t="s">
        <v>247</v>
      </c>
    </row>
    <row r="137" s="2" customFormat="1">
      <c r="A137" s="40"/>
      <c r="B137" s="41"/>
      <c r="C137" s="42"/>
      <c r="D137" s="219" t="s">
        <v>148</v>
      </c>
      <c r="E137" s="42"/>
      <c r="F137" s="220" t="s">
        <v>835</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148</v>
      </c>
      <c r="AU137" s="19" t="s">
        <v>82</v>
      </c>
    </row>
    <row r="138" s="2" customFormat="1" ht="24.15" customHeight="1">
      <c r="A138" s="40"/>
      <c r="B138" s="41"/>
      <c r="C138" s="206" t="s">
        <v>199</v>
      </c>
      <c r="D138" s="206" t="s">
        <v>142</v>
      </c>
      <c r="E138" s="207" t="s">
        <v>836</v>
      </c>
      <c r="F138" s="208" t="s">
        <v>837</v>
      </c>
      <c r="G138" s="209" t="s">
        <v>318</v>
      </c>
      <c r="H138" s="210">
        <v>15</v>
      </c>
      <c r="I138" s="211"/>
      <c r="J138" s="212">
        <f>ROUND(I138*H138,2)</f>
        <v>0</v>
      </c>
      <c r="K138" s="208" t="s">
        <v>146</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300</v>
      </c>
      <c r="AT138" s="217" t="s">
        <v>142</v>
      </c>
      <c r="AU138" s="217" t="s">
        <v>82</v>
      </c>
      <c r="AY138" s="19" t="s">
        <v>139</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300</v>
      </c>
      <c r="BM138" s="217" t="s">
        <v>250</v>
      </c>
    </row>
    <row r="139" s="2" customFormat="1">
      <c r="A139" s="40"/>
      <c r="B139" s="41"/>
      <c r="C139" s="42"/>
      <c r="D139" s="219" t="s">
        <v>148</v>
      </c>
      <c r="E139" s="42"/>
      <c r="F139" s="220" t="s">
        <v>837</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148</v>
      </c>
      <c r="AU139" s="19" t="s">
        <v>82</v>
      </c>
    </row>
    <row r="140" s="2" customFormat="1" ht="24.15" customHeight="1">
      <c r="A140" s="40"/>
      <c r="B140" s="41"/>
      <c r="C140" s="206" t="s">
        <v>252</v>
      </c>
      <c r="D140" s="206" t="s">
        <v>142</v>
      </c>
      <c r="E140" s="207" t="s">
        <v>838</v>
      </c>
      <c r="F140" s="208" t="s">
        <v>839</v>
      </c>
      <c r="G140" s="209" t="s">
        <v>318</v>
      </c>
      <c r="H140" s="210">
        <v>8</v>
      </c>
      <c r="I140" s="211"/>
      <c r="J140" s="212">
        <f>ROUND(I140*H140,2)</f>
        <v>0</v>
      </c>
      <c r="K140" s="208" t="s">
        <v>146</v>
      </c>
      <c r="L140" s="46"/>
      <c r="M140" s="213" t="s">
        <v>19</v>
      </c>
      <c r="N140" s="214"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300</v>
      </c>
      <c r="AT140" s="217" t="s">
        <v>142</v>
      </c>
      <c r="AU140" s="217" t="s">
        <v>82</v>
      </c>
      <c r="AY140" s="19" t="s">
        <v>139</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300</v>
      </c>
      <c r="BM140" s="217" t="s">
        <v>255</v>
      </c>
    </row>
    <row r="141" s="2" customFormat="1">
      <c r="A141" s="40"/>
      <c r="B141" s="41"/>
      <c r="C141" s="42"/>
      <c r="D141" s="219" t="s">
        <v>148</v>
      </c>
      <c r="E141" s="42"/>
      <c r="F141" s="220" t="s">
        <v>839</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148</v>
      </c>
      <c r="AU141" s="19" t="s">
        <v>82</v>
      </c>
    </row>
    <row r="142" s="2" customFormat="1" ht="24.15" customHeight="1">
      <c r="A142" s="40"/>
      <c r="B142" s="41"/>
      <c r="C142" s="206" t="s">
        <v>202</v>
      </c>
      <c r="D142" s="206" t="s">
        <v>142</v>
      </c>
      <c r="E142" s="207" t="s">
        <v>840</v>
      </c>
      <c r="F142" s="208" t="s">
        <v>841</v>
      </c>
      <c r="G142" s="209" t="s">
        <v>318</v>
      </c>
      <c r="H142" s="210">
        <v>30</v>
      </c>
      <c r="I142" s="211"/>
      <c r="J142" s="212">
        <f>ROUND(I142*H142,2)</f>
        <v>0</v>
      </c>
      <c r="K142" s="208" t="s">
        <v>146</v>
      </c>
      <c r="L142" s="46"/>
      <c r="M142" s="213" t="s">
        <v>19</v>
      </c>
      <c r="N142" s="214"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300</v>
      </c>
      <c r="AT142" s="217" t="s">
        <v>142</v>
      </c>
      <c r="AU142" s="217" t="s">
        <v>82</v>
      </c>
      <c r="AY142" s="19" t="s">
        <v>139</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300</v>
      </c>
      <c r="BM142" s="217" t="s">
        <v>259</v>
      </c>
    </row>
    <row r="143" s="2" customFormat="1">
      <c r="A143" s="40"/>
      <c r="B143" s="41"/>
      <c r="C143" s="42"/>
      <c r="D143" s="219" t="s">
        <v>148</v>
      </c>
      <c r="E143" s="42"/>
      <c r="F143" s="220" t="s">
        <v>841</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148</v>
      </c>
      <c r="AU143" s="19" t="s">
        <v>82</v>
      </c>
    </row>
    <row r="144" s="2" customFormat="1" ht="24.15" customHeight="1">
      <c r="A144" s="40"/>
      <c r="B144" s="41"/>
      <c r="C144" s="206" t="s">
        <v>261</v>
      </c>
      <c r="D144" s="206" t="s">
        <v>142</v>
      </c>
      <c r="E144" s="207" t="s">
        <v>842</v>
      </c>
      <c r="F144" s="208" t="s">
        <v>843</v>
      </c>
      <c r="G144" s="209" t="s">
        <v>318</v>
      </c>
      <c r="H144" s="210">
        <v>15</v>
      </c>
      <c r="I144" s="211"/>
      <c r="J144" s="212">
        <f>ROUND(I144*H144,2)</f>
        <v>0</v>
      </c>
      <c r="K144" s="208" t="s">
        <v>146</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300</v>
      </c>
      <c r="AT144" s="217" t="s">
        <v>142</v>
      </c>
      <c r="AU144" s="217" t="s">
        <v>82</v>
      </c>
      <c r="AY144" s="19" t="s">
        <v>139</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300</v>
      </c>
      <c r="BM144" s="217" t="s">
        <v>264</v>
      </c>
    </row>
    <row r="145" s="2" customFormat="1">
      <c r="A145" s="40"/>
      <c r="B145" s="41"/>
      <c r="C145" s="42"/>
      <c r="D145" s="219" t="s">
        <v>148</v>
      </c>
      <c r="E145" s="42"/>
      <c r="F145" s="220" t="s">
        <v>843</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148</v>
      </c>
      <c r="AU145" s="19" t="s">
        <v>82</v>
      </c>
    </row>
    <row r="146" s="2" customFormat="1" ht="24.15" customHeight="1">
      <c r="A146" s="40"/>
      <c r="B146" s="41"/>
      <c r="C146" s="206" t="s">
        <v>214</v>
      </c>
      <c r="D146" s="206" t="s">
        <v>142</v>
      </c>
      <c r="E146" s="207" t="s">
        <v>844</v>
      </c>
      <c r="F146" s="208" t="s">
        <v>845</v>
      </c>
      <c r="G146" s="209" t="s">
        <v>145</v>
      </c>
      <c r="H146" s="210">
        <v>1</v>
      </c>
      <c r="I146" s="211"/>
      <c r="J146" s="212">
        <f>ROUND(I146*H146,2)</f>
        <v>0</v>
      </c>
      <c r="K146" s="208" t="s">
        <v>146</v>
      </c>
      <c r="L146" s="46"/>
      <c r="M146" s="213" t="s">
        <v>19</v>
      </c>
      <c r="N146" s="214"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300</v>
      </c>
      <c r="AT146" s="217" t="s">
        <v>142</v>
      </c>
      <c r="AU146" s="217" t="s">
        <v>82</v>
      </c>
      <c r="AY146" s="19" t="s">
        <v>139</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300</v>
      </c>
      <c r="BM146" s="217" t="s">
        <v>267</v>
      </c>
    </row>
    <row r="147" s="2" customFormat="1">
      <c r="A147" s="40"/>
      <c r="B147" s="41"/>
      <c r="C147" s="42"/>
      <c r="D147" s="219" t="s">
        <v>148</v>
      </c>
      <c r="E147" s="42"/>
      <c r="F147" s="220" t="s">
        <v>845</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148</v>
      </c>
      <c r="AU147" s="19" t="s">
        <v>82</v>
      </c>
    </row>
    <row r="148" s="2" customFormat="1" ht="24.15" customHeight="1">
      <c r="A148" s="40"/>
      <c r="B148" s="41"/>
      <c r="C148" s="206" t="s">
        <v>270</v>
      </c>
      <c r="D148" s="206" t="s">
        <v>142</v>
      </c>
      <c r="E148" s="207" t="s">
        <v>846</v>
      </c>
      <c r="F148" s="208" t="s">
        <v>847</v>
      </c>
      <c r="G148" s="209" t="s">
        <v>145</v>
      </c>
      <c r="H148" s="210">
        <v>2</v>
      </c>
      <c r="I148" s="211"/>
      <c r="J148" s="212">
        <f>ROUND(I148*H148,2)</f>
        <v>0</v>
      </c>
      <c r="K148" s="208" t="s">
        <v>146</v>
      </c>
      <c r="L148" s="46"/>
      <c r="M148" s="213" t="s">
        <v>19</v>
      </c>
      <c r="N148" s="214"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300</v>
      </c>
      <c r="AT148" s="217" t="s">
        <v>142</v>
      </c>
      <c r="AU148" s="217" t="s">
        <v>82</v>
      </c>
      <c r="AY148" s="19" t="s">
        <v>139</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300</v>
      </c>
      <c r="BM148" s="217" t="s">
        <v>273</v>
      </c>
    </row>
    <row r="149" s="2" customFormat="1">
      <c r="A149" s="40"/>
      <c r="B149" s="41"/>
      <c r="C149" s="42"/>
      <c r="D149" s="219" t="s">
        <v>148</v>
      </c>
      <c r="E149" s="42"/>
      <c r="F149" s="220" t="s">
        <v>847</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148</v>
      </c>
      <c r="AU149" s="19" t="s">
        <v>82</v>
      </c>
    </row>
    <row r="150" s="2" customFormat="1" ht="24.15" customHeight="1">
      <c r="A150" s="40"/>
      <c r="B150" s="41"/>
      <c r="C150" s="206" t="s">
        <v>217</v>
      </c>
      <c r="D150" s="206" t="s">
        <v>142</v>
      </c>
      <c r="E150" s="207" t="s">
        <v>848</v>
      </c>
      <c r="F150" s="208" t="s">
        <v>849</v>
      </c>
      <c r="G150" s="209" t="s">
        <v>145</v>
      </c>
      <c r="H150" s="210">
        <v>40</v>
      </c>
      <c r="I150" s="211"/>
      <c r="J150" s="212">
        <f>ROUND(I150*H150,2)</f>
        <v>0</v>
      </c>
      <c r="K150" s="208" t="s">
        <v>146</v>
      </c>
      <c r="L150" s="46"/>
      <c r="M150" s="213" t="s">
        <v>19</v>
      </c>
      <c r="N150" s="214"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300</v>
      </c>
      <c r="AT150" s="217" t="s">
        <v>142</v>
      </c>
      <c r="AU150" s="217" t="s">
        <v>82</v>
      </c>
      <c r="AY150" s="19" t="s">
        <v>139</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300</v>
      </c>
      <c r="BM150" s="217" t="s">
        <v>282</v>
      </c>
    </row>
    <row r="151" s="2" customFormat="1">
      <c r="A151" s="40"/>
      <c r="B151" s="41"/>
      <c r="C151" s="42"/>
      <c r="D151" s="219" t="s">
        <v>148</v>
      </c>
      <c r="E151" s="42"/>
      <c r="F151" s="220" t="s">
        <v>849</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148</v>
      </c>
      <c r="AU151" s="19" t="s">
        <v>82</v>
      </c>
    </row>
    <row r="152" s="2" customFormat="1" ht="24.15" customHeight="1">
      <c r="A152" s="40"/>
      <c r="B152" s="41"/>
      <c r="C152" s="206" t="s">
        <v>284</v>
      </c>
      <c r="D152" s="206" t="s">
        <v>142</v>
      </c>
      <c r="E152" s="207" t="s">
        <v>850</v>
      </c>
      <c r="F152" s="208" t="s">
        <v>851</v>
      </c>
      <c r="G152" s="209" t="s">
        <v>145</v>
      </c>
      <c r="H152" s="210">
        <v>1</v>
      </c>
      <c r="I152" s="211"/>
      <c r="J152" s="212">
        <f>ROUND(I152*H152,2)</f>
        <v>0</v>
      </c>
      <c r="K152" s="208" t="s">
        <v>146</v>
      </c>
      <c r="L152" s="46"/>
      <c r="M152" s="213" t="s">
        <v>19</v>
      </c>
      <c r="N152" s="214" t="s">
        <v>43</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300</v>
      </c>
      <c r="AT152" s="217" t="s">
        <v>142</v>
      </c>
      <c r="AU152" s="217" t="s">
        <v>82</v>
      </c>
      <c r="AY152" s="19" t="s">
        <v>139</v>
      </c>
      <c r="BE152" s="218">
        <f>IF(N152="základní",J152,0)</f>
        <v>0</v>
      </c>
      <c r="BF152" s="218">
        <f>IF(N152="snížená",J152,0)</f>
        <v>0</v>
      </c>
      <c r="BG152" s="218">
        <f>IF(N152="zákl. přenesená",J152,0)</f>
        <v>0</v>
      </c>
      <c r="BH152" s="218">
        <f>IF(N152="sníž. přenesená",J152,0)</f>
        <v>0</v>
      </c>
      <c r="BI152" s="218">
        <f>IF(N152="nulová",J152,0)</f>
        <v>0</v>
      </c>
      <c r="BJ152" s="19" t="s">
        <v>80</v>
      </c>
      <c r="BK152" s="218">
        <f>ROUND(I152*H152,2)</f>
        <v>0</v>
      </c>
      <c r="BL152" s="19" t="s">
        <v>300</v>
      </c>
      <c r="BM152" s="217" t="s">
        <v>287</v>
      </c>
    </row>
    <row r="153" s="2" customFormat="1">
      <c r="A153" s="40"/>
      <c r="B153" s="41"/>
      <c r="C153" s="42"/>
      <c r="D153" s="219" t="s">
        <v>148</v>
      </c>
      <c r="E153" s="42"/>
      <c r="F153" s="220" t="s">
        <v>851</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148</v>
      </c>
      <c r="AU153" s="19" t="s">
        <v>82</v>
      </c>
    </row>
    <row r="154" s="2" customFormat="1">
      <c r="A154" s="40"/>
      <c r="B154" s="41"/>
      <c r="C154" s="42"/>
      <c r="D154" s="219" t="s">
        <v>149</v>
      </c>
      <c r="E154" s="42"/>
      <c r="F154" s="224" t="s">
        <v>852</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149</v>
      </c>
      <c r="AU154" s="19" t="s">
        <v>82</v>
      </c>
    </row>
    <row r="155" s="2" customFormat="1" ht="16.5" customHeight="1">
      <c r="A155" s="40"/>
      <c r="B155" s="41"/>
      <c r="C155" s="206" t="s">
        <v>222</v>
      </c>
      <c r="D155" s="206" t="s">
        <v>142</v>
      </c>
      <c r="E155" s="207" t="s">
        <v>853</v>
      </c>
      <c r="F155" s="208" t="s">
        <v>854</v>
      </c>
      <c r="G155" s="209" t="s">
        <v>348</v>
      </c>
      <c r="H155" s="210">
        <v>1</v>
      </c>
      <c r="I155" s="211"/>
      <c r="J155" s="212">
        <f>ROUND(I155*H155,2)</f>
        <v>0</v>
      </c>
      <c r="K155" s="208" t="s">
        <v>146</v>
      </c>
      <c r="L155" s="46"/>
      <c r="M155" s="213" t="s">
        <v>19</v>
      </c>
      <c r="N155" s="214" t="s">
        <v>43</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300</v>
      </c>
      <c r="AT155" s="217" t="s">
        <v>142</v>
      </c>
      <c r="AU155" s="217" t="s">
        <v>82</v>
      </c>
      <c r="AY155" s="19" t="s">
        <v>139</v>
      </c>
      <c r="BE155" s="218">
        <f>IF(N155="základní",J155,0)</f>
        <v>0</v>
      </c>
      <c r="BF155" s="218">
        <f>IF(N155="snížená",J155,0)</f>
        <v>0</v>
      </c>
      <c r="BG155" s="218">
        <f>IF(N155="zákl. přenesená",J155,0)</f>
        <v>0</v>
      </c>
      <c r="BH155" s="218">
        <f>IF(N155="sníž. přenesená",J155,0)</f>
        <v>0</v>
      </c>
      <c r="BI155" s="218">
        <f>IF(N155="nulová",J155,0)</f>
        <v>0</v>
      </c>
      <c r="BJ155" s="19" t="s">
        <v>80</v>
      </c>
      <c r="BK155" s="218">
        <f>ROUND(I155*H155,2)</f>
        <v>0</v>
      </c>
      <c r="BL155" s="19" t="s">
        <v>300</v>
      </c>
      <c r="BM155" s="217" t="s">
        <v>291</v>
      </c>
    </row>
    <row r="156" s="2" customFormat="1">
      <c r="A156" s="40"/>
      <c r="B156" s="41"/>
      <c r="C156" s="42"/>
      <c r="D156" s="219" t="s">
        <v>148</v>
      </c>
      <c r="E156" s="42"/>
      <c r="F156" s="220" t="s">
        <v>854</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148</v>
      </c>
      <c r="AU156" s="19" t="s">
        <v>82</v>
      </c>
    </row>
    <row r="157" s="2" customFormat="1" ht="37.8" customHeight="1">
      <c r="A157" s="40"/>
      <c r="B157" s="41"/>
      <c r="C157" s="206" t="s">
        <v>293</v>
      </c>
      <c r="D157" s="206" t="s">
        <v>142</v>
      </c>
      <c r="E157" s="207" t="s">
        <v>855</v>
      </c>
      <c r="F157" s="208" t="s">
        <v>856</v>
      </c>
      <c r="G157" s="209" t="s">
        <v>318</v>
      </c>
      <c r="H157" s="210">
        <v>200</v>
      </c>
      <c r="I157" s="211"/>
      <c r="J157" s="212">
        <f>ROUND(I157*H157,2)</f>
        <v>0</v>
      </c>
      <c r="K157" s="208" t="s">
        <v>146</v>
      </c>
      <c r="L157" s="46"/>
      <c r="M157" s="213" t="s">
        <v>19</v>
      </c>
      <c r="N157" s="214" t="s">
        <v>43</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300</v>
      </c>
      <c r="AT157" s="217" t="s">
        <v>142</v>
      </c>
      <c r="AU157" s="217" t="s">
        <v>82</v>
      </c>
      <c r="AY157" s="19" t="s">
        <v>139</v>
      </c>
      <c r="BE157" s="218">
        <f>IF(N157="základní",J157,0)</f>
        <v>0</v>
      </c>
      <c r="BF157" s="218">
        <f>IF(N157="snížená",J157,0)</f>
        <v>0</v>
      </c>
      <c r="BG157" s="218">
        <f>IF(N157="zákl. přenesená",J157,0)</f>
        <v>0</v>
      </c>
      <c r="BH157" s="218">
        <f>IF(N157="sníž. přenesená",J157,0)</f>
        <v>0</v>
      </c>
      <c r="BI157" s="218">
        <f>IF(N157="nulová",J157,0)</f>
        <v>0</v>
      </c>
      <c r="BJ157" s="19" t="s">
        <v>80</v>
      </c>
      <c r="BK157" s="218">
        <f>ROUND(I157*H157,2)</f>
        <v>0</v>
      </c>
      <c r="BL157" s="19" t="s">
        <v>300</v>
      </c>
      <c r="BM157" s="217" t="s">
        <v>296</v>
      </c>
    </row>
    <row r="158" s="2" customFormat="1">
      <c r="A158" s="40"/>
      <c r="B158" s="41"/>
      <c r="C158" s="42"/>
      <c r="D158" s="219" t="s">
        <v>148</v>
      </c>
      <c r="E158" s="42"/>
      <c r="F158" s="220" t="s">
        <v>856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148</v>
      </c>
      <c r="AU158" s="19" t="s">
        <v>82</v>
      </c>
    </row>
    <row r="159" s="2" customFormat="1" ht="24.15" customHeight="1">
      <c r="A159" s="40"/>
      <c r="B159" s="41"/>
      <c r="C159" s="206" t="s">
        <v>225</v>
      </c>
      <c r="D159" s="206" t="s">
        <v>142</v>
      </c>
      <c r="E159" s="207" t="s">
        <v>857</v>
      </c>
      <c r="F159" s="208" t="s">
        <v>858</v>
      </c>
      <c r="G159" s="209" t="s">
        <v>318</v>
      </c>
      <c r="H159" s="210">
        <v>95</v>
      </c>
      <c r="I159" s="211"/>
      <c r="J159" s="212">
        <f>ROUND(I159*H159,2)</f>
        <v>0</v>
      </c>
      <c r="K159" s="208" t="s">
        <v>146</v>
      </c>
      <c r="L159" s="46"/>
      <c r="M159" s="213" t="s">
        <v>19</v>
      </c>
      <c r="N159" s="214" t="s">
        <v>43</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300</v>
      </c>
      <c r="AT159" s="217" t="s">
        <v>142</v>
      </c>
      <c r="AU159" s="217" t="s">
        <v>82</v>
      </c>
      <c r="AY159" s="19" t="s">
        <v>139</v>
      </c>
      <c r="BE159" s="218">
        <f>IF(N159="základní",J159,0)</f>
        <v>0</v>
      </c>
      <c r="BF159" s="218">
        <f>IF(N159="snížená",J159,0)</f>
        <v>0</v>
      </c>
      <c r="BG159" s="218">
        <f>IF(N159="zákl. přenesená",J159,0)</f>
        <v>0</v>
      </c>
      <c r="BH159" s="218">
        <f>IF(N159="sníž. přenesená",J159,0)</f>
        <v>0</v>
      </c>
      <c r="BI159" s="218">
        <f>IF(N159="nulová",J159,0)</f>
        <v>0</v>
      </c>
      <c r="BJ159" s="19" t="s">
        <v>80</v>
      </c>
      <c r="BK159" s="218">
        <f>ROUND(I159*H159,2)</f>
        <v>0</v>
      </c>
      <c r="BL159" s="19" t="s">
        <v>300</v>
      </c>
      <c r="BM159" s="217" t="s">
        <v>300</v>
      </c>
    </row>
    <row r="160" s="2" customFormat="1">
      <c r="A160" s="40"/>
      <c r="B160" s="41"/>
      <c r="C160" s="42"/>
      <c r="D160" s="219" t="s">
        <v>148</v>
      </c>
      <c r="E160" s="42"/>
      <c r="F160" s="220" t="s">
        <v>858</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148</v>
      </c>
      <c r="AU160" s="19" t="s">
        <v>82</v>
      </c>
    </row>
    <row r="161" s="12" customFormat="1" ht="22.8" customHeight="1">
      <c r="A161" s="12"/>
      <c r="B161" s="190"/>
      <c r="C161" s="191"/>
      <c r="D161" s="192" t="s">
        <v>71</v>
      </c>
      <c r="E161" s="204" t="s">
        <v>859</v>
      </c>
      <c r="F161" s="204" t="s">
        <v>860</v>
      </c>
      <c r="G161" s="191"/>
      <c r="H161" s="191"/>
      <c r="I161" s="194"/>
      <c r="J161" s="205">
        <f>BK161</f>
        <v>0</v>
      </c>
      <c r="K161" s="191"/>
      <c r="L161" s="196"/>
      <c r="M161" s="197"/>
      <c r="N161" s="198"/>
      <c r="O161" s="198"/>
      <c r="P161" s="199">
        <f>SUM(P162:P179)</f>
        <v>0</v>
      </c>
      <c r="Q161" s="198"/>
      <c r="R161" s="199">
        <f>SUM(R162:R179)</f>
        <v>0</v>
      </c>
      <c r="S161" s="198"/>
      <c r="T161" s="200">
        <f>SUM(T162:T179)</f>
        <v>0</v>
      </c>
      <c r="U161" s="12"/>
      <c r="V161" s="12"/>
      <c r="W161" s="12"/>
      <c r="X161" s="12"/>
      <c r="Y161" s="12"/>
      <c r="Z161" s="12"/>
      <c r="AA161" s="12"/>
      <c r="AB161" s="12"/>
      <c r="AC161" s="12"/>
      <c r="AD161" s="12"/>
      <c r="AE161" s="12"/>
      <c r="AR161" s="201" t="s">
        <v>140</v>
      </c>
      <c r="AT161" s="202" t="s">
        <v>71</v>
      </c>
      <c r="AU161" s="202" t="s">
        <v>80</v>
      </c>
      <c r="AY161" s="201" t="s">
        <v>139</v>
      </c>
      <c r="BK161" s="203">
        <f>SUM(BK162:BK179)</f>
        <v>0</v>
      </c>
    </row>
    <row r="162" s="2" customFormat="1" ht="16.5" customHeight="1">
      <c r="A162" s="40"/>
      <c r="B162" s="41"/>
      <c r="C162" s="206" t="s">
        <v>302</v>
      </c>
      <c r="D162" s="206" t="s">
        <v>142</v>
      </c>
      <c r="E162" s="207" t="s">
        <v>861</v>
      </c>
      <c r="F162" s="208" t="s">
        <v>862</v>
      </c>
      <c r="G162" s="209" t="s">
        <v>281</v>
      </c>
      <c r="H162" s="210">
        <v>1</v>
      </c>
      <c r="I162" s="211"/>
      <c r="J162" s="212">
        <f>ROUND(I162*H162,2)</f>
        <v>0</v>
      </c>
      <c r="K162" s="208" t="s">
        <v>146</v>
      </c>
      <c r="L162" s="46"/>
      <c r="M162" s="213" t="s">
        <v>19</v>
      </c>
      <c r="N162" s="214"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300</v>
      </c>
      <c r="AT162" s="217" t="s">
        <v>142</v>
      </c>
      <c r="AU162" s="217" t="s">
        <v>82</v>
      </c>
      <c r="AY162" s="19" t="s">
        <v>139</v>
      </c>
      <c r="BE162" s="218">
        <f>IF(N162="základní",J162,0)</f>
        <v>0</v>
      </c>
      <c r="BF162" s="218">
        <f>IF(N162="snížená",J162,0)</f>
        <v>0</v>
      </c>
      <c r="BG162" s="218">
        <f>IF(N162="zákl. přenesená",J162,0)</f>
        <v>0</v>
      </c>
      <c r="BH162" s="218">
        <f>IF(N162="sníž. přenesená",J162,0)</f>
        <v>0</v>
      </c>
      <c r="BI162" s="218">
        <f>IF(N162="nulová",J162,0)</f>
        <v>0</v>
      </c>
      <c r="BJ162" s="19" t="s">
        <v>80</v>
      </c>
      <c r="BK162" s="218">
        <f>ROUND(I162*H162,2)</f>
        <v>0</v>
      </c>
      <c r="BL162" s="19" t="s">
        <v>300</v>
      </c>
      <c r="BM162" s="217" t="s">
        <v>305</v>
      </c>
    </row>
    <row r="163" s="2" customFormat="1">
      <c r="A163" s="40"/>
      <c r="B163" s="41"/>
      <c r="C163" s="42"/>
      <c r="D163" s="219" t="s">
        <v>148</v>
      </c>
      <c r="E163" s="42"/>
      <c r="F163" s="220" t="s">
        <v>862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148</v>
      </c>
      <c r="AU163" s="19" t="s">
        <v>82</v>
      </c>
    </row>
    <row r="164" s="2" customFormat="1">
      <c r="A164" s="40"/>
      <c r="B164" s="41"/>
      <c r="C164" s="42"/>
      <c r="D164" s="219" t="s">
        <v>149</v>
      </c>
      <c r="E164" s="42"/>
      <c r="F164" s="224" t="s">
        <v>863</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149</v>
      </c>
      <c r="AU164" s="19" t="s">
        <v>82</v>
      </c>
    </row>
    <row r="165" s="2" customFormat="1" ht="24.15" customHeight="1">
      <c r="A165" s="40"/>
      <c r="B165" s="41"/>
      <c r="C165" s="206" t="s">
        <v>157</v>
      </c>
      <c r="D165" s="206" t="s">
        <v>142</v>
      </c>
      <c r="E165" s="207" t="s">
        <v>864</v>
      </c>
      <c r="F165" s="208" t="s">
        <v>865</v>
      </c>
      <c r="G165" s="209" t="s">
        <v>281</v>
      </c>
      <c r="H165" s="210">
        <v>10</v>
      </c>
      <c r="I165" s="211"/>
      <c r="J165" s="212">
        <f>ROUND(I165*H165,2)</f>
        <v>0</v>
      </c>
      <c r="K165" s="208" t="s">
        <v>146</v>
      </c>
      <c r="L165" s="46"/>
      <c r="M165" s="213" t="s">
        <v>19</v>
      </c>
      <c r="N165" s="214" t="s">
        <v>43</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300</v>
      </c>
      <c r="AT165" s="217" t="s">
        <v>142</v>
      </c>
      <c r="AU165" s="217" t="s">
        <v>82</v>
      </c>
      <c r="AY165" s="19" t="s">
        <v>139</v>
      </c>
      <c r="BE165" s="218">
        <f>IF(N165="základní",J165,0)</f>
        <v>0</v>
      </c>
      <c r="BF165" s="218">
        <f>IF(N165="snížená",J165,0)</f>
        <v>0</v>
      </c>
      <c r="BG165" s="218">
        <f>IF(N165="zákl. přenesená",J165,0)</f>
        <v>0</v>
      </c>
      <c r="BH165" s="218">
        <f>IF(N165="sníž. přenesená",J165,0)</f>
        <v>0</v>
      </c>
      <c r="BI165" s="218">
        <f>IF(N165="nulová",J165,0)</f>
        <v>0</v>
      </c>
      <c r="BJ165" s="19" t="s">
        <v>80</v>
      </c>
      <c r="BK165" s="218">
        <f>ROUND(I165*H165,2)</f>
        <v>0</v>
      </c>
      <c r="BL165" s="19" t="s">
        <v>300</v>
      </c>
      <c r="BM165" s="217" t="s">
        <v>313</v>
      </c>
    </row>
    <row r="166" s="2" customFormat="1">
      <c r="A166" s="40"/>
      <c r="B166" s="41"/>
      <c r="C166" s="42"/>
      <c r="D166" s="219" t="s">
        <v>148</v>
      </c>
      <c r="E166" s="42"/>
      <c r="F166" s="220" t="s">
        <v>865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148</v>
      </c>
      <c r="AU166" s="19" t="s">
        <v>82</v>
      </c>
    </row>
    <row r="167" s="2" customFormat="1">
      <c r="A167" s="40"/>
      <c r="B167" s="41"/>
      <c r="C167" s="42"/>
      <c r="D167" s="219" t="s">
        <v>149</v>
      </c>
      <c r="E167" s="42"/>
      <c r="F167" s="224" t="s">
        <v>863</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149</v>
      </c>
      <c r="AU167" s="19" t="s">
        <v>82</v>
      </c>
    </row>
    <row r="168" s="2" customFormat="1" ht="24.15" customHeight="1">
      <c r="A168" s="40"/>
      <c r="B168" s="41"/>
      <c r="C168" s="206" t="s">
        <v>315</v>
      </c>
      <c r="D168" s="206" t="s">
        <v>142</v>
      </c>
      <c r="E168" s="207" t="s">
        <v>866</v>
      </c>
      <c r="F168" s="208" t="s">
        <v>867</v>
      </c>
      <c r="G168" s="209" t="s">
        <v>145</v>
      </c>
      <c r="H168" s="210">
        <v>10</v>
      </c>
      <c r="I168" s="211"/>
      <c r="J168" s="212">
        <f>ROUND(I168*H168,2)</f>
        <v>0</v>
      </c>
      <c r="K168" s="208" t="s">
        <v>146</v>
      </c>
      <c r="L168" s="46"/>
      <c r="M168" s="213" t="s">
        <v>19</v>
      </c>
      <c r="N168" s="214" t="s">
        <v>43</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300</v>
      </c>
      <c r="AT168" s="217" t="s">
        <v>142</v>
      </c>
      <c r="AU168" s="217" t="s">
        <v>82</v>
      </c>
      <c r="AY168" s="19" t="s">
        <v>139</v>
      </c>
      <c r="BE168" s="218">
        <f>IF(N168="základní",J168,0)</f>
        <v>0</v>
      </c>
      <c r="BF168" s="218">
        <f>IF(N168="snížená",J168,0)</f>
        <v>0</v>
      </c>
      <c r="BG168" s="218">
        <f>IF(N168="zákl. přenesená",J168,0)</f>
        <v>0</v>
      </c>
      <c r="BH168" s="218">
        <f>IF(N168="sníž. přenesená",J168,0)</f>
        <v>0</v>
      </c>
      <c r="BI168" s="218">
        <f>IF(N168="nulová",J168,0)</f>
        <v>0</v>
      </c>
      <c r="BJ168" s="19" t="s">
        <v>80</v>
      </c>
      <c r="BK168" s="218">
        <f>ROUND(I168*H168,2)</f>
        <v>0</v>
      </c>
      <c r="BL168" s="19" t="s">
        <v>300</v>
      </c>
      <c r="BM168" s="217" t="s">
        <v>319</v>
      </c>
    </row>
    <row r="169" s="2" customFormat="1">
      <c r="A169" s="40"/>
      <c r="B169" s="41"/>
      <c r="C169" s="42"/>
      <c r="D169" s="219" t="s">
        <v>148</v>
      </c>
      <c r="E169" s="42"/>
      <c r="F169" s="220" t="s">
        <v>867</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148</v>
      </c>
      <c r="AU169" s="19" t="s">
        <v>82</v>
      </c>
    </row>
    <row r="170" s="2" customFormat="1">
      <c r="A170" s="40"/>
      <c r="B170" s="41"/>
      <c r="C170" s="42"/>
      <c r="D170" s="219" t="s">
        <v>149</v>
      </c>
      <c r="E170" s="42"/>
      <c r="F170" s="224" t="s">
        <v>868</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149</v>
      </c>
      <c r="AU170" s="19" t="s">
        <v>82</v>
      </c>
    </row>
    <row r="171" s="2" customFormat="1" ht="24.15" customHeight="1">
      <c r="A171" s="40"/>
      <c r="B171" s="41"/>
      <c r="C171" s="206" t="s">
        <v>233</v>
      </c>
      <c r="D171" s="206" t="s">
        <v>142</v>
      </c>
      <c r="E171" s="207" t="s">
        <v>869</v>
      </c>
      <c r="F171" s="208" t="s">
        <v>870</v>
      </c>
      <c r="G171" s="209" t="s">
        <v>145</v>
      </c>
      <c r="H171" s="210">
        <v>20</v>
      </c>
      <c r="I171" s="211"/>
      <c r="J171" s="212">
        <f>ROUND(I171*H171,2)</f>
        <v>0</v>
      </c>
      <c r="K171" s="208" t="s">
        <v>146</v>
      </c>
      <c r="L171" s="46"/>
      <c r="M171" s="213" t="s">
        <v>19</v>
      </c>
      <c r="N171" s="214" t="s">
        <v>43</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300</v>
      </c>
      <c r="AT171" s="217" t="s">
        <v>142</v>
      </c>
      <c r="AU171" s="217" t="s">
        <v>82</v>
      </c>
      <c r="AY171" s="19" t="s">
        <v>139</v>
      </c>
      <c r="BE171" s="218">
        <f>IF(N171="základní",J171,0)</f>
        <v>0</v>
      </c>
      <c r="BF171" s="218">
        <f>IF(N171="snížená",J171,0)</f>
        <v>0</v>
      </c>
      <c r="BG171" s="218">
        <f>IF(N171="zákl. přenesená",J171,0)</f>
        <v>0</v>
      </c>
      <c r="BH171" s="218">
        <f>IF(N171="sníž. přenesená",J171,0)</f>
        <v>0</v>
      </c>
      <c r="BI171" s="218">
        <f>IF(N171="nulová",J171,0)</f>
        <v>0</v>
      </c>
      <c r="BJ171" s="19" t="s">
        <v>80</v>
      </c>
      <c r="BK171" s="218">
        <f>ROUND(I171*H171,2)</f>
        <v>0</v>
      </c>
      <c r="BL171" s="19" t="s">
        <v>300</v>
      </c>
      <c r="BM171" s="217" t="s">
        <v>324</v>
      </c>
    </row>
    <row r="172" s="2" customFormat="1">
      <c r="A172" s="40"/>
      <c r="B172" s="41"/>
      <c r="C172" s="42"/>
      <c r="D172" s="219" t="s">
        <v>148</v>
      </c>
      <c r="E172" s="42"/>
      <c r="F172" s="220" t="s">
        <v>870</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148</v>
      </c>
      <c r="AU172" s="19" t="s">
        <v>82</v>
      </c>
    </row>
    <row r="173" s="2" customFormat="1">
      <c r="A173" s="40"/>
      <c r="B173" s="41"/>
      <c r="C173" s="42"/>
      <c r="D173" s="219" t="s">
        <v>149</v>
      </c>
      <c r="E173" s="42"/>
      <c r="F173" s="224" t="s">
        <v>868</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149</v>
      </c>
      <c r="AU173" s="19" t="s">
        <v>82</v>
      </c>
    </row>
    <row r="174" s="2" customFormat="1" ht="24.15" customHeight="1">
      <c r="A174" s="40"/>
      <c r="B174" s="41"/>
      <c r="C174" s="206" t="s">
        <v>326</v>
      </c>
      <c r="D174" s="206" t="s">
        <v>142</v>
      </c>
      <c r="E174" s="207" t="s">
        <v>871</v>
      </c>
      <c r="F174" s="208" t="s">
        <v>872</v>
      </c>
      <c r="G174" s="209" t="s">
        <v>873</v>
      </c>
      <c r="H174" s="210">
        <v>0.5</v>
      </c>
      <c r="I174" s="211"/>
      <c r="J174" s="212">
        <f>ROUND(I174*H174,2)</f>
        <v>0</v>
      </c>
      <c r="K174" s="208" t="s">
        <v>146</v>
      </c>
      <c r="L174" s="46"/>
      <c r="M174" s="213" t="s">
        <v>19</v>
      </c>
      <c r="N174" s="214" t="s">
        <v>43</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300</v>
      </c>
      <c r="AT174" s="217" t="s">
        <v>142</v>
      </c>
      <c r="AU174" s="217" t="s">
        <v>82</v>
      </c>
      <c r="AY174" s="19" t="s">
        <v>139</v>
      </c>
      <c r="BE174" s="218">
        <f>IF(N174="základní",J174,0)</f>
        <v>0</v>
      </c>
      <c r="BF174" s="218">
        <f>IF(N174="snížená",J174,0)</f>
        <v>0</v>
      </c>
      <c r="BG174" s="218">
        <f>IF(N174="zákl. přenesená",J174,0)</f>
        <v>0</v>
      </c>
      <c r="BH174" s="218">
        <f>IF(N174="sníž. přenesená",J174,0)</f>
        <v>0</v>
      </c>
      <c r="BI174" s="218">
        <f>IF(N174="nulová",J174,0)</f>
        <v>0</v>
      </c>
      <c r="BJ174" s="19" t="s">
        <v>80</v>
      </c>
      <c r="BK174" s="218">
        <f>ROUND(I174*H174,2)</f>
        <v>0</v>
      </c>
      <c r="BL174" s="19" t="s">
        <v>300</v>
      </c>
      <c r="BM174" s="217" t="s">
        <v>329</v>
      </c>
    </row>
    <row r="175" s="2" customFormat="1">
      <c r="A175" s="40"/>
      <c r="B175" s="41"/>
      <c r="C175" s="42"/>
      <c r="D175" s="219" t="s">
        <v>148</v>
      </c>
      <c r="E175" s="42"/>
      <c r="F175" s="220" t="s">
        <v>872</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148</v>
      </c>
      <c r="AU175" s="19" t="s">
        <v>82</v>
      </c>
    </row>
    <row r="176" s="2" customFormat="1">
      <c r="A176" s="40"/>
      <c r="B176" s="41"/>
      <c r="C176" s="42"/>
      <c r="D176" s="219" t="s">
        <v>149</v>
      </c>
      <c r="E176" s="42"/>
      <c r="F176" s="224" t="s">
        <v>868</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149</v>
      </c>
      <c r="AU176" s="19" t="s">
        <v>82</v>
      </c>
    </row>
    <row r="177" s="2" customFormat="1" ht="24.15" customHeight="1">
      <c r="A177" s="40"/>
      <c r="B177" s="41"/>
      <c r="C177" s="206" t="s">
        <v>238</v>
      </c>
      <c r="D177" s="206" t="s">
        <v>142</v>
      </c>
      <c r="E177" s="207" t="s">
        <v>874</v>
      </c>
      <c r="F177" s="208" t="s">
        <v>875</v>
      </c>
      <c r="G177" s="209" t="s">
        <v>318</v>
      </c>
      <c r="H177" s="210">
        <v>50</v>
      </c>
      <c r="I177" s="211"/>
      <c r="J177" s="212">
        <f>ROUND(I177*H177,2)</f>
        <v>0</v>
      </c>
      <c r="K177" s="208" t="s">
        <v>146</v>
      </c>
      <c r="L177" s="46"/>
      <c r="M177" s="213" t="s">
        <v>19</v>
      </c>
      <c r="N177" s="214" t="s">
        <v>43</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300</v>
      </c>
      <c r="AT177" s="217" t="s">
        <v>142</v>
      </c>
      <c r="AU177" s="217" t="s">
        <v>82</v>
      </c>
      <c r="AY177" s="19" t="s">
        <v>139</v>
      </c>
      <c r="BE177" s="218">
        <f>IF(N177="základní",J177,0)</f>
        <v>0</v>
      </c>
      <c r="BF177" s="218">
        <f>IF(N177="snížená",J177,0)</f>
        <v>0</v>
      </c>
      <c r="BG177" s="218">
        <f>IF(N177="zákl. přenesená",J177,0)</f>
        <v>0</v>
      </c>
      <c r="BH177" s="218">
        <f>IF(N177="sníž. přenesená",J177,0)</f>
        <v>0</v>
      </c>
      <c r="BI177" s="218">
        <f>IF(N177="nulová",J177,0)</f>
        <v>0</v>
      </c>
      <c r="BJ177" s="19" t="s">
        <v>80</v>
      </c>
      <c r="BK177" s="218">
        <f>ROUND(I177*H177,2)</f>
        <v>0</v>
      </c>
      <c r="BL177" s="19" t="s">
        <v>300</v>
      </c>
      <c r="BM177" s="217" t="s">
        <v>333</v>
      </c>
    </row>
    <row r="178" s="2" customFormat="1">
      <c r="A178" s="40"/>
      <c r="B178" s="41"/>
      <c r="C178" s="42"/>
      <c r="D178" s="219" t="s">
        <v>148</v>
      </c>
      <c r="E178" s="42"/>
      <c r="F178" s="220" t="s">
        <v>875</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148</v>
      </c>
      <c r="AU178" s="19" t="s">
        <v>82</v>
      </c>
    </row>
    <row r="179" s="2" customFormat="1">
      <c r="A179" s="40"/>
      <c r="B179" s="41"/>
      <c r="C179" s="42"/>
      <c r="D179" s="219" t="s">
        <v>149</v>
      </c>
      <c r="E179" s="42"/>
      <c r="F179" s="224" t="s">
        <v>868</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149</v>
      </c>
      <c r="AU179" s="19" t="s">
        <v>82</v>
      </c>
    </row>
    <row r="180" s="12" customFormat="1" ht="25.92" customHeight="1">
      <c r="A180" s="12"/>
      <c r="B180" s="190"/>
      <c r="C180" s="191"/>
      <c r="D180" s="192" t="s">
        <v>71</v>
      </c>
      <c r="E180" s="193" t="s">
        <v>779</v>
      </c>
      <c r="F180" s="193" t="s">
        <v>780</v>
      </c>
      <c r="G180" s="191"/>
      <c r="H180" s="191"/>
      <c r="I180" s="194"/>
      <c r="J180" s="195">
        <f>BK180</f>
        <v>0</v>
      </c>
      <c r="K180" s="191"/>
      <c r="L180" s="196"/>
      <c r="M180" s="197"/>
      <c r="N180" s="198"/>
      <c r="O180" s="198"/>
      <c r="P180" s="199">
        <f>SUM(P181:P184)</f>
        <v>0</v>
      </c>
      <c r="Q180" s="198"/>
      <c r="R180" s="199">
        <f>SUM(R181:R184)</f>
        <v>0</v>
      </c>
      <c r="S180" s="198"/>
      <c r="T180" s="200">
        <f>SUM(T181:T184)</f>
        <v>0</v>
      </c>
      <c r="U180" s="12"/>
      <c r="V180" s="12"/>
      <c r="W180" s="12"/>
      <c r="X180" s="12"/>
      <c r="Y180" s="12"/>
      <c r="Z180" s="12"/>
      <c r="AA180" s="12"/>
      <c r="AB180" s="12"/>
      <c r="AC180" s="12"/>
      <c r="AD180" s="12"/>
      <c r="AE180" s="12"/>
      <c r="AR180" s="201" t="s">
        <v>147</v>
      </c>
      <c r="AT180" s="202" t="s">
        <v>71</v>
      </c>
      <c r="AU180" s="202" t="s">
        <v>72</v>
      </c>
      <c r="AY180" s="201" t="s">
        <v>139</v>
      </c>
      <c r="BK180" s="203">
        <f>SUM(BK181:BK184)</f>
        <v>0</v>
      </c>
    </row>
    <row r="181" s="2" customFormat="1" ht="16.5" customHeight="1">
      <c r="A181" s="40"/>
      <c r="B181" s="41"/>
      <c r="C181" s="206" t="s">
        <v>335</v>
      </c>
      <c r="D181" s="206" t="s">
        <v>142</v>
      </c>
      <c r="E181" s="207" t="s">
        <v>876</v>
      </c>
      <c r="F181" s="208" t="s">
        <v>877</v>
      </c>
      <c r="G181" s="209" t="s">
        <v>783</v>
      </c>
      <c r="H181" s="210">
        <v>24</v>
      </c>
      <c r="I181" s="211"/>
      <c r="J181" s="212">
        <f>ROUND(I181*H181,2)</f>
        <v>0</v>
      </c>
      <c r="K181" s="208" t="s">
        <v>146</v>
      </c>
      <c r="L181" s="46"/>
      <c r="M181" s="213" t="s">
        <v>19</v>
      </c>
      <c r="N181" s="214"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784</v>
      </c>
      <c r="AT181" s="217" t="s">
        <v>142</v>
      </c>
      <c r="AU181" s="217" t="s">
        <v>80</v>
      </c>
      <c r="AY181" s="19" t="s">
        <v>139</v>
      </c>
      <c r="BE181" s="218">
        <f>IF(N181="základní",J181,0)</f>
        <v>0</v>
      </c>
      <c r="BF181" s="218">
        <f>IF(N181="snížená",J181,0)</f>
        <v>0</v>
      </c>
      <c r="BG181" s="218">
        <f>IF(N181="zákl. přenesená",J181,0)</f>
        <v>0</v>
      </c>
      <c r="BH181" s="218">
        <f>IF(N181="sníž. přenesená",J181,0)</f>
        <v>0</v>
      </c>
      <c r="BI181" s="218">
        <f>IF(N181="nulová",J181,0)</f>
        <v>0</v>
      </c>
      <c r="BJ181" s="19" t="s">
        <v>80</v>
      </c>
      <c r="BK181" s="218">
        <f>ROUND(I181*H181,2)</f>
        <v>0</v>
      </c>
      <c r="BL181" s="19" t="s">
        <v>784</v>
      </c>
      <c r="BM181" s="217" t="s">
        <v>338</v>
      </c>
    </row>
    <row r="182" s="2" customFormat="1">
      <c r="A182" s="40"/>
      <c r="B182" s="41"/>
      <c r="C182" s="42"/>
      <c r="D182" s="219" t="s">
        <v>148</v>
      </c>
      <c r="E182" s="42"/>
      <c r="F182" s="220" t="s">
        <v>877</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148</v>
      </c>
      <c r="AU182" s="19" t="s">
        <v>80</v>
      </c>
    </row>
    <row r="183" s="2" customFormat="1" ht="16.5" customHeight="1">
      <c r="A183" s="40"/>
      <c r="B183" s="41"/>
      <c r="C183" s="206" t="s">
        <v>243</v>
      </c>
      <c r="D183" s="206" t="s">
        <v>142</v>
      </c>
      <c r="E183" s="207" t="s">
        <v>878</v>
      </c>
      <c r="F183" s="208" t="s">
        <v>879</v>
      </c>
      <c r="G183" s="209" t="s">
        <v>783</v>
      </c>
      <c r="H183" s="210">
        <v>24</v>
      </c>
      <c r="I183" s="211"/>
      <c r="J183" s="212">
        <f>ROUND(I183*H183,2)</f>
        <v>0</v>
      </c>
      <c r="K183" s="208" t="s">
        <v>146</v>
      </c>
      <c r="L183" s="46"/>
      <c r="M183" s="213" t="s">
        <v>19</v>
      </c>
      <c r="N183" s="214" t="s">
        <v>43</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784</v>
      </c>
      <c r="AT183" s="217" t="s">
        <v>142</v>
      </c>
      <c r="AU183" s="217" t="s">
        <v>80</v>
      </c>
      <c r="AY183" s="19" t="s">
        <v>139</v>
      </c>
      <c r="BE183" s="218">
        <f>IF(N183="základní",J183,0)</f>
        <v>0</v>
      </c>
      <c r="BF183" s="218">
        <f>IF(N183="snížená",J183,0)</f>
        <v>0</v>
      </c>
      <c r="BG183" s="218">
        <f>IF(N183="zákl. přenesená",J183,0)</f>
        <v>0</v>
      </c>
      <c r="BH183" s="218">
        <f>IF(N183="sníž. přenesená",J183,0)</f>
        <v>0</v>
      </c>
      <c r="BI183" s="218">
        <f>IF(N183="nulová",J183,0)</f>
        <v>0</v>
      </c>
      <c r="BJ183" s="19" t="s">
        <v>80</v>
      </c>
      <c r="BK183" s="218">
        <f>ROUND(I183*H183,2)</f>
        <v>0</v>
      </c>
      <c r="BL183" s="19" t="s">
        <v>784</v>
      </c>
      <c r="BM183" s="217" t="s">
        <v>341</v>
      </c>
    </row>
    <row r="184" s="2" customFormat="1">
      <c r="A184" s="40"/>
      <c r="B184" s="41"/>
      <c r="C184" s="42"/>
      <c r="D184" s="219" t="s">
        <v>148</v>
      </c>
      <c r="E184" s="42"/>
      <c r="F184" s="220" t="s">
        <v>879</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148</v>
      </c>
      <c r="AU184" s="19" t="s">
        <v>80</v>
      </c>
    </row>
    <row r="185" s="12" customFormat="1" ht="25.92" customHeight="1">
      <c r="A185" s="12"/>
      <c r="B185" s="190"/>
      <c r="C185" s="191"/>
      <c r="D185" s="192" t="s">
        <v>71</v>
      </c>
      <c r="E185" s="193" t="s">
        <v>93</v>
      </c>
      <c r="F185" s="193" t="s">
        <v>880</v>
      </c>
      <c r="G185" s="191"/>
      <c r="H185" s="191"/>
      <c r="I185" s="194"/>
      <c r="J185" s="195">
        <f>BK185</f>
        <v>0</v>
      </c>
      <c r="K185" s="191"/>
      <c r="L185" s="196"/>
      <c r="M185" s="197"/>
      <c r="N185" s="198"/>
      <c r="O185" s="198"/>
      <c r="P185" s="199">
        <f>P186</f>
        <v>0</v>
      </c>
      <c r="Q185" s="198"/>
      <c r="R185" s="199">
        <f>R186</f>
        <v>0</v>
      </c>
      <c r="S185" s="198"/>
      <c r="T185" s="200">
        <f>T186</f>
        <v>0</v>
      </c>
      <c r="U185" s="12"/>
      <c r="V185" s="12"/>
      <c r="W185" s="12"/>
      <c r="X185" s="12"/>
      <c r="Y185" s="12"/>
      <c r="Z185" s="12"/>
      <c r="AA185" s="12"/>
      <c r="AB185" s="12"/>
      <c r="AC185" s="12"/>
      <c r="AD185" s="12"/>
      <c r="AE185" s="12"/>
      <c r="AR185" s="201" t="s">
        <v>167</v>
      </c>
      <c r="AT185" s="202" t="s">
        <v>71</v>
      </c>
      <c r="AU185" s="202" t="s">
        <v>72</v>
      </c>
      <c r="AY185" s="201" t="s">
        <v>139</v>
      </c>
      <c r="BK185" s="203">
        <f>BK186</f>
        <v>0</v>
      </c>
    </row>
    <row r="186" s="12" customFormat="1" ht="22.8" customHeight="1">
      <c r="A186" s="12"/>
      <c r="B186" s="190"/>
      <c r="C186" s="191"/>
      <c r="D186" s="192" t="s">
        <v>71</v>
      </c>
      <c r="E186" s="204" t="s">
        <v>72</v>
      </c>
      <c r="F186" s="204" t="s">
        <v>880</v>
      </c>
      <c r="G186" s="191"/>
      <c r="H186" s="191"/>
      <c r="I186" s="194"/>
      <c r="J186" s="205">
        <f>BK186</f>
        <v>0</v>
      </c>
      <c r="K186" s="191"/>
      <c r="L186" s="196"/>
      <c r="M186" s="197"/>
      <c r="N186" s="198"/>
      <c r="O186" s="198"/>
      <c r="P186" s="199">
        <f>SUM(P187:P196)</f>
        <v>0</v>
      </c>
      <c r="Q186" s="198"/>
      <c r="R186" s="199">
        <f>SUM(R187:R196)</f>
        <v>0</v>
      </c>
      <c r="S186" s="198"/>
      <c r="T186" s="200">
        <f>SUM(T187:T196)</f>
        <v>0</v>
      </c>
      <c r="U186" s="12"/>
      <c r="V186" s="12"/>
      <c r="W186" s="12"/>
      <c r="X186" s="12"/>
      <c r="Y186" s="12"/>
      <c r="Z186" s="12"/>
      <c r="AA186" s="12"/>
      <c r="AB186" s="12"/>
      <c r="AC186" s="12"/>
      <c r="AD186" s="12"/>
      <c r="AE186" s="12"/>
      <c r="AR186" s="201" t="s">
        <v>80</v>
      </c>
      <c r="AT186" s="202" t="s">
        <v>71</v>
      </c>
      <c r="AU186" s="202" t="s">
        <v>80</v>
      </c>
      <c r="AY186" s="201" t="s">
        <v>139</v>
      </c>
      <c r="BK186" s="203">
        <f>SUM(BK187:BK196)</f>
        <v>0</v>
      </c>
    </row>
    <row r="187" s="2" customFormat="1" ht="24.15" customHeight="1">
      <c r="A187" s="40"/>
      <c r="B187" s="41"/>
      <c r="C187" s="206" t="s">
        <v>345</v>
      </c>
      <c r="D187" s="206" t="s">
        <v>142</v>
      </c>
      <c r="E187" s="207" t="s">
        <v>881</v>
      </c>
      <c r="F187" s="208" t="s">
        <v>882</v>
      </c>
      <c r="G187" s="209" t="s">
        <v>883</v>
      </c>
      <c r="H187" s="210">
        <v>1</v>
      </c>
      <c r="I187" s="211"/>
      <c r="J187" s="212">
        <f>ROUND(I187*H187,2)</f>
        <v>0</v>
      </c>
      <c r="K187" s="208" t="s">
        <v>146</v>
      </c>
      <c r="L187" s="46"/>
      <c r="M187" s="213" t="s">
        <v>19</v>
      </c>
      <c r="N187" s="214"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147</v>
      </c>
      <c r="AT187" s="217" t="s">
        <v>142</v>
      </c>
      <c r="AU187" s="217" t="s">
        <v>82</v>
      </c>
      <c r="AY187" s="19" t="s">
        <v>139</v>
      </c>
      <c r="BE187" s="218">
        <f>IF(N187="základní",J187,0)</f>
        <v>0</v>
      </c>
      <c r="BF187" s="218">
        <f>IF(N187="snížená",J187,0)</f>
        <v>0</v>
      </c>
      <c r="BG187" s="218">
        <f>IF(N187="zákl. přenesená",J187,0)</f>
        <v>0</v>
      </c>
      <c r="BH187" s="218">
        <f>IF(N187="sníž. přenesená",J187,0)</f>
        <v>0</v>
      </c>
      <c r="BI187" s="218">
        <f>IF(N187="nulová",J187,0)</f>
        <v>0</v>
      </c>
      <c r="BJ187" s="19" t="s">
        <v>80</v>
      </c>
      <c r="BK187" s="218">
        <f>ROUND(I187*H187,2)</f>
        <v>0</v>
      </c>
      <c r="BL187" s="19" t="s">
        <v>147</v>
      </c>
      <c r="BM187" s="217" t="s">
        <v>349</v>
      </c>
    </row>
    <row r="188" s="2" customFormat="1">
      <c r="A188" s="40"/>
      <c r="B188" s="41"/>
      <c r="C188" s="42"/>
      <c r="D188" s="219" t="s">
        <v>148</v>
      </c>
      <c r="E188" s="42"/>
      <c r="F188" s="220" t="s">
        <v>882</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148</v>
      </c>
      <c r="AU188" s="19" t="s">
        <v>82</v>
      </c>
    </row>
    <row r="189" s="2" customFormat="1" ht="16.5" customHeight="1">
      <c r="A189" s="40"/>
      <c r="B189" s="41"/>
      <c r="C189" s="206" t="s">
        <v>247</v>
      </c>
      <c r="D189" s="206" t="s">
        <v>142</v>
      </c>
      <c r="E189" s="207" t="s">
        <v>884</v>
      </c>
      <c r="F189" s="208" t="s">
        <v>885</v>
      </c>
      <c r="G189" s="209" t="s">
        <v>883</v>
      </c>
      <c r="H189" s="210">
        <v>1</v>
      </c>
      <c r="I189" s="211"/>
      <c r="J189" s="212">
        <f>ROUND(I189*H189,2)</f>
        <v>0</v>
      </c>
      <c r="K189" s="208" t="s">
        <v>146</v>
      </c>
      <c r="L189" s="46"/>
      <c r="M189" s="213" t="s">
        <v>19</v>
      </c>
      <c r="N189" s="214" t="s">
        <v>43</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147</v>
      </c>
      <c r="AT189" s="217" t="s">
        <v>142</v>
      </c>
      <c r="AU189" s="217" t="s">
        <v>82</v>
      </c>
      <c r="AY189" s="19" t="s">
        <v>139</v>
      </c>
      <c r="BE189" s="218">
        <f>IF(N189="základní",J189,0)</f>
        <v>0</v>
      </c>
      <c r="BF189" s="218">
        <f>IF(N189="snížená",J189,0)</f>
        <v>0</v>
      </c>
      <c r="BG189" s="218">
        <f>IF(N189="zákl. přenesená",J189,0)</f>
        <v>0</v>
      </c>
      <c r="BH189" s="218">
        <f>IF(N189="sníž. přenesená",J189,0)</f>
        <v>0</v>
      </c>
      <c r="BI189" s="218">
        <f>IF(N189="nulová",J189,0)</f>
        <v>0</v>
      </c>
      <c r="BJ189" s="19" t="s">
        <v>80</v>
      </c>
      <c r="BK189" s="218">
        <f>ROUND(I189*H189,2)</f>
        <v>0</v>
      </c>
      <c r="BL189" s="19" t="s">
        <v>147</v>
      </c>
      <c r="BM189" s="217" t="s">
        <v>352</v>
      </c>
    </row>
    <row r="190" s="2" customFormat="1">
      <c r="A190" s="40"/>
      <c r="B190" s="41"/>
      <c r="C190" s="42"/>
      <c r="D190" s="219" t="s">
        <v>148</v>
      </c>
      <c r="E190" s="42"/>
      <c r="F190" s="220" t="s">
        <v>885</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148</v>
      </c>
      <c r="AU190" s="19" t="s">
        <v>82</v>
      </c>
    </row>
    <row r="191" s="2" customFormat="1" ht="21.75" customHeight="1">
      <c r="A191" s="40"/>
      <c r="B191" s="41"/>
      <c r="C191" s="206" t="s">
        <v>354</v>
      </c>
      <c r="D191" s="206" t="s">
        <v>142</v>
      </c>
      <c r="E191" s="207" t="s">
        <v>886</v>
      </c>
      <c r="F191" s="208" t="s">
        <v>887</v>
      </c>
      <c r="G191" s="209" t="s">
        <v>883</v>
      </c>
      <c r="H191" s="210">
        <v>1</v>
      </c>
      <c r="I191" s="211"/>
      <c r="J191" s="212">
        <f>ROUND(I191*H191,2)</f>
        <v>0</v>
      </c>
      <c r="K191" s="208" t="s">
        <v>146</v>
      </c>
      <c r="L191" s="46"/>
      <c r="M191" s="213" t="s">
        <v>19</v>
      </c>
      <c r="N191" s="214" t="s">
        <v>43</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147</v>
      </c>
      <c r="AT191" s="217" t="s">
        <v>142</v>
      </c>
      <c r="AU191" s="217" t="s">
        <v>82</v>
      </c>
      <c r="AY191" s="19" t="s">
        <v>139</v>
      </c>
      <c r="BE191" s="218">
        <f>IF(N191="základní",J191,0)</f>
        <v>0</v>
      </c>
      <c r="BF191" s="218">
        <f>IF(N191="snížená",J191,0)</f>
        <v>0</v>
      </c>
      <c r="BG191" s="218">
        <f>IF(N191="zákl. přenesená",J191,0)</f>
        <v>0</v>
      </c>
      <c r="BH191" s="218">
        <f>IF(N191="sníž. přenesená",J191,0)</f>
        <v>0</v>
      </c>
      <c r="BI191" s="218">
        <f>IF(N191="nulová",J191,0)</f>
        <v>0</v>
      </c>
      <c r="BJ191" s="19" t="s">
        <v>80</v>
      </c>
      <c r="BK191" s="218">
        <f>ROUND(I191*H191,2)</f>
        <v>0</v>
      </c>
      <c r="BL191" s="19" t="s">
        <v>147</v>
      </c>
      <c r="BM191" s="217" t="s">
        <v>357</v>
      </c>
    </row>
    <row r="192" s="2" customFormat="1">
      <c r="A192" s="40"/>
      <c r="B192" s="41"/>
      <c r="C192" s="42"/>
      <c r="D192" s="219" t="s">
        <v>148</v>
      </c>
      <c r="E192" s="42"/>
      <c r="F192" s="220" t="s">
        <v>887</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148</v>
      </c>
      <c r="AU192" s="19" t="s">
        <v>82</v>
      </c>
    </row>
    <row r="193" s="2" customFormat="1" ht="21.75" customHeight="1">
      <c r="A193" s="40"/>
      <c r="B193" s="41"/>
      <c r="C193" s="206" t="s">
        <v>250</v>
      </c>
      <c r="D193" s="206" t="s">
        <v>142</v>
      </c>
      <c r="E193" s="207" t="s">
        <v>888</v>
      </c>
      <c r="F193" s="208" t="s">
        <v>889</v>
      </c>
      <c r="G193" s="209" t="s">
        <v>883</v>
      </c>
      <c r="H193" s="210">
        <v>1</v>
      </c>
      <c r="I193" s="211"/>
      <c r="J193" s="212">
        <f>ROUND(I193*H193,2)</f>
        <v>0</v>
      </c>
      <c r="K193" s="208" t="s">
        <v>146</v>
      </c>
      <c r="L193" s="46"/>
      <c r="M193" s="213" t="s">
        <v>19</v>
      </c>
      <c r="N193" s="214" t="s">
        <v>43</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147</v>
      </c>
      <c r="AT193" s="217" t="s">
        <v>142</v>
      </c>
      <c r="AU193" s="217" t="s">
        <v>82</v>
      </c>
      <c r="AY193" s="19" t="s">
        <v>139</v>
      </c>
      <c r="BE193" s="218">
        <f>IF(N193="základní",J193,0)</f>
        <v>0</v>
      </c>
      <c r="BF193" s="218">
        <f>IF(N193="snížená",J193,0)</f>
        <v>0</v>
      </c>
      <c r="BG193" s="218">
        <f>IF(N193="zákl. přenesená",J193,0)</f>
        <v>0</v>
      </c>
      <c r="BH193" s="218">
        <f>IF(N193="sníž. přenesená",J193,0)</f>
        <v>0</v>
      </c>
      <c r="BI193" s="218">
        <f>IF(N193="nulová",J193,0)</f>
        <v>0</v>
      </c>
      <c r="BJ193" s="19" t="s">
        <v>80</v>
      </c>
      <c r="BK193" s="218">
        <f>ROUND(I193*H193,2)</f>
        <v>0</v>
      </c>
      <c r="BL193" s="19" t="s">
        <v>147</v>
      </c>
      <c r="BM193" s="217" t="s">
        <v>360</v>
      </c>
    </row>
    <row r="194" s="2" customFormat="1">
      <c r="A194" s="40"/>
      <c r="B194" s="41"/>
      <c r="C194" s="42"/>
      <c r="D194" s="219" t="s">
        <v>148</v>
      </c>
      <c r="E194" s="42"/>
      <c r="F194" s="220" t="s">
        <v>889</v>
      </c>
      <c r="G194" s="42"/>
      <c r="H194" s="42"/>
      <c r="I194" s="221"/>
      <c r="J194" s="42"/>
      <c r="K194" s="42"/>
      <c r="L194" s="46"/>
      <c r="M194" s="222"/>
      <c r="N194" s="223"/>
      <c r="O194" s="86"/>
      <c r="P194" s="86"/>
      <c r="Q194" s="86"/>
      <c r="R194" s="86"/>
      <c r="S194" s="86"/>
      <c r="T194" s="87"/>
      <c r="U194" s="40"/>
      <c r="V194" s="40"/>
      <c r="W194" s="40"/>
      <c r="X194" s="40"/>
      <c r="Y194" s="40"/>
      <c r="Z194" s="40"/>
      <c r="AA194" s="40"/>
      <c r="AB194" s="40"/>
      <c r="AC194" s="40"/>
      <c r="AD194" s="40"/>
      <c r="AE194" s="40"/>
      <c r="AT194" s="19" t="s">
        <v>148</v>
      </c>
      <c r="AU194" s="19" t="s">
        <v>82</v>
      </c>
    </row>
    <row r="195" s="2" customFormat="1" ht="16.5" customHeight="1">
      <c r="A195" s="40"/>
      <c r="B195" s="41"/>
      <c r="C195" s="206" t="s">
        <v>361</v>
      </c>
      <c r="D195" s="206" t="s">
        <v>142</v>
      </c>
      <c r="E195" s="207" t="s">
        <v>890</v>
      </c>
      <c r="F195" s="208" t="s">
        <v>891</v>
      </c>
      <c r="G195" s="209" t="s">
        <v>883</v>
      </c>
      <c r="H195" s="210">
        <v>1</v>
      </c>
      <c r="I195" s="211"/>
      <c r="J195" s="212">
        <f>ROUND(I195*H195,2)</f>
        <v>0</v>
      </c>
      <c r="K195" s="208" t="s">
        <v>146</v>
      </c>
      <c r="L195" s="46"/>
      <c r="M195" s="213" t="s">
        <v>19</v>
      </c>
      <c r="N195" s="214" t="s">
        <v>43</v>
      </c>
      <c r="O195" s="86"/>
      <c r="P195" s="215">
        <f>O195*H195</f>
        <v>0</v>
      </c>
      <c r="Q195" s="215">
        <v>0</v>
      </c>
      <c r="R195" s="215">
        <f>Q195*H195</f>
        <v>0</v>
      </c>
      <c r="S195" s="215">
        <v>0</v>
      </c>
      <c r="T195" s="216">
        <f>S195*H195</f>
        <v>0</v>
      </c>
      <c r="U195" s="40"/>
      <c r="V195" s="40"/>
      <c r="W195" s="40"/>
      <c r="X195" s="40"/>
      <c r="Y195" s="40"/>
      <c r="Z195" s="40"/>
      <c r="AA195" s="40"/>
      <c r="AB195" s="40"/>
      <c r="AC195" s="40"/>
      <c r="AD195" s="40"/>
      <c r="AE195" s="40"/>
      <c r="AR195" s="217" t="s">
        <v>147</v>
      </c>
      <c r="AT195" s="217" t="s">
        <v>142</v>
      </c>
      <c r="AU195" s="217" t="s">
        <v>82</v>
      </c>
      <c r="AY195" s="19" t="s">
        <v>139</v>
      </c>
      <c r="BE195" s="218">
        <f>IF(N195="základní",J195,0)</f>
        <v>0</v>
      </c>
      <c r="BF195" s="218">
        <f>IF(N195="snížená",J195,0)</f>
        <v>0</v>
      </c>
      <c r="BG195" s="218">
        <f>IF(N195="zákl. přenesená",J195,0)</f>
        <v>0</v>
      </c>
      <c r="BH195" s="218">
        <f>IF(N195="sníž. přenesená",J195,0)</f>
        <v>0</v>
      </c>
      <c r="BI195" s="218">
        <f>IF(N195="nulová",J195,0)</f>
        <v>0</v>
      </c>
      <c r="BJ195" s="19" t="s">
        <v>80</v>
      </c>
      <c r="BK195" s="218">
        <f>ROUND(I195*H195,2)</f>
        <v>0</v>
      </c>
      <c r="BL195" s="19" t="s">
        <v>147</v>
      </c>
      <c r="BM195" s="217" t="s">
        <v>364</v>
      </c>
    </row>
    <row r="196" s="2" customFormat="1">
      <c r="A196" s="40"/>
      <c r="B196" s="41"/>
      <c r="C196" s="42"/>
      <c r="D196" s="219" t="s">
        <v>148</v>
      </c>
      <c r="E196" s="42"/>
      <c r="F196" s="220" t="s">
        <v>891</v>
      </c>
      <c r="G196" s="42"/>
      <c r="H196" s="42"/>
      <c r="I196" s="221"/>
      <c r="J196" s="42"/>
      <c r="K196" s="42"/>
      <c r="L196" s="46"/>
      <c r="M196" s="278"/>
      <c r="N196" s="279"/>
      <c r="O196" s="280"/>
      <c r="P196" s="280"/>
      <c r="Q196" s="280"/>
      <c r="R196" s="280"/>
      <c r="S196" s="280"/>
      <c r="T196" s="281"/>
      <c r="U196" s="40"/>
      <c r="V196" s="40"/>
      <c r="W196" s="40"/>
      <c r="X196" s="40"/>
      <c r="Y196" s="40"/>
      <c r="Z196" s="40"/>
      <c r="AA196" s="40"/>
      <c r="AB196" s="40"/>
      <c r="AC196" s="40"/>
      <c r="AD196" s="40"/>
      <c r="AE196" s="40"/>
      <c r="AT196" s="19" t="s">
        <v>148</v>
      </c>
      <c r="AU196" s="19" t="s">
        <v>82</v>
      </c>
    </row>
    <row r="197" s="2" customFormat="1" ht="6.96" customHeight="1">
      <c r="A197" s="40"/>
      <c r="B197" s="61"/>
      <c r="C197" s="62"/>
      <c r="D197" s="62"/>
      <c r="E197" s="62"/>
      <c r="F197" s="62"/>
      <c r="G197" s="62"/>
      <c r="H197" s="62"/>
      <c r="I197" s="62"/>
      <c r="J197" s="62"/>
      <c r="K197" s="62"/>
      <c r="L197" s="46"/>
      <c r="M197" s="40"/>
      <c r="O197" s="40"/>
      <c r="P197" s="40"/>
      <c r="Q197" s="40"/>
      <c r="R197" s="40"/>
      <c r="S197" s="40"/>
      <c r="T197" s="40"/>
      <c r="U197" s="40"/>
      <c r="V197" s="40"/>
      <c r="W197" s="40"/>
      <c r="X197" s="40"/>
      <c r="Y197" s="40"/>
      <c r="Z197" s="40"/>
      <c r="AA197" s="40"/>
      <c r="AB197" s="40"/>
      <c r="AC197" s="40"/>
      <c r="AD197" s="40"/>
      <c r="AE197" s="40"/>
    </row>
  </sheetData>
  <sheetProtection sheet="1" autoFilter="0" formatColumns="0" formatRows="0" objects="1" scenarios="1" spinCount="100000" saltValue="TyLa/3CH5YT11uYVV9mN4f8IAzbqrbacjRkNTdbdCMKWa0oOis0r7vZzkV+GDK/qDmy7BDzSikLqBlwcyi5GOg==" hashValue="cY8/TZUcKsVbLeAwXta+5QdHuCsmu8z8L71P2kOrYIQZIffArxJ4RMGrs+p7/aBcF/tb+mDExQ2J3KEd9h2DNg==" algorithmName="SHA-512" password="CB6D"/>
  <autoFilter ref="C88:K196"/>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ROUND((SUM(BE84:BE206)),  2)</f>
        <v>0</v>
      </c>
      <c r="G33" s="40"/>
      <c r="H33" s="40"/>
      <c r="I33" s="150">
        <v>0.20999999999999999</v>
      </c>
      <c r="J33" s="149">
        <f>ROUND(((SUM(BE84:BE206))*I33),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ROUND((SUM(BF84:BF206)),  2)</f>
        <v>0</v>
      </c>
      <c r="G34" s="40"/>
      <c r="H34" s="40"/>
      <c r="I34" s="150">
        <v>0.14999999999999999</v>
      </c>
      <c r="J34" s="149">
        <f>ROUND(((SUM(BF84:BF206))*I34),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ROUND((SUM(BG84:BG206)),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ROUND((SUM(BH84:BH206)),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ROUND((SUM(BI84:BI206)),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04.2-b2 - elektro materiál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893</v>
      </c>
      <c r="E60" s="170"/>
      <c r="F60" s="170"/>
      <c r="G60" s="170"/>
      <c r="H60" s="170"/>
      <c r="I60" s="170"/>
      <c r="J60" s="171">
        <f>J85</f>
        <v>0</v>
      </c>
      <c r="K60" s="168"/>
      <c r="L60" s="172"/>
      <c r="S60" s="9"/>
      <c r="T60" s="9"/>
      <c r="U60" s="9"/>
      <c r="V60" s="9"/>
      <c r="W60" s="9"/>
      <c r="X60" s="9"/>
      <c r="Y60" s="9"/>
      <c r="Z60" s="9"/>
      <c r="AA60" s="9"/>
      <c r="AB60" s="9"/>
      <c r="AC60" s="9"/>
      <c r="AD60" s="9"/>
      <c r="AE60" s="9"/>
    </row>
    <row r="61" s="9" customFormat="1" ht="24.96" customHeight="1">
      <c r="A61" s="9"/>
      <c r="B61" s="167"/>
      <c r="C61" s="168"/>
      <c r="D61" s="169" t="s">
        <v>894</v>
      </c>
      <c r="E61" s="170"/>
      <c r="F61" s="170"/>
      <c r="G61" s="170"/>
      <c r="H61" s="170"/>
      <c r="I61" s="170"/>
      <c r="J61" s="171">
        <f>J95</f>
        <v>0</v>
      </c>
      <c r="K61" s="168"/>
      <c r="L61" s="172"/>
      <c r="S61" s="9"/>
      <c r="T61" s="9"/>
      <c r="U61" s="9"/>
      <c r="V61" s="9"/>
      <c r="W61" s="9"/>
      <c r="X61" s="9"/>
      <c r="Y61" s="9"/>
      <c r="Z61" s="9"/>
      <c r="AA61" s="9"/>
      <c r="AB61" s="9"/>
      <c r="AC61" s="9"/>
      <c r="AD61" s="9"/>
      <c r="AE61" s="9"/>
    </row>
    <row r="62" s="9" customFormat="1" ht="24.96" customHeight="1">
      <c r="A62" s="9"/>
      <c r="B62" s="167"/>
      <c r="C62" s="168"/>
      <c r="D62" s="169" t="s">
        <v>895</v>
      </c>
      <c r="E62" s="170"/>
      <c r="F62" s="170"/>
      <c r="G62" s="170"/>
      <c r="H62" s="170"/>
      <c r="I62" s="170"/>
      <c r="J62" s="171">
        <f>J122</f>
        <v>0</v>
      </c>
      <c r="K62" s="168"/>
      <c r="L62" s="172"/>
      <c r="S62" s="9"/>
      <c r="T62" s="9"/>
      <c r="U62" s="9"/>
      <c r="V62" s="9"/>
      <c r="W62" s="9"/>
      <c r="X62" s="9"/>
      <c r="Y62" s="9"/>
      <c r="Z62" s="9"/>
      <c r="AA62" s="9"/>
      <c r="AB62" s="9"/>
      <c r="AC62" s="9"/>
      <c r="AD62" s="9"/>
      <c r="AE62" s="9"/>
    </row>
    <row r="63" s="9" customFormat="1" ht="24.96" customHeight="1">
      <c r="A63" s="9"/>
      <c r="B63" s="167"/>
      <c r="C63" s="168"/>
      <c r="D63" s="169" t="s">
        <v>896</v>
      </c>
      <c r="E63" s="170"/>
      <c r="F63" s="170"/>
      <c r="G63" s="170"/>
      <c r="H63" s="170"/>
      <c r="I63" s="170"/>
      <c r="J63" s="171">
        <f>J133</f>
        <v>0</v>
      </c>
      <c r="K63" s="168"/>
      <c r="L63" s="172"/>
      <c r="S63" s="9"/>
      <c r="T63" s="9"/>
      <c r="U63" s="9"/>
      <c r="V63" s="9"/>
      <c r="W63" s="9"/>
      <c r="X63" s="9"/>
      <c r="Y63" s="9"/>
      <c r="Z63" s="9"/>
      <c r="AA63" s="9"/>
      <c r="AB63" s="9"/>
      <c r="AC63" s="9"/>
      <c r="AD63" s="9"/>
      <c r="AE63" s="9"/>
    </row>
    <row r="64" s="9" customFormat="1" ht="24.96" customHeight="1">
      <c r="A64" s="9"/>
      <c r="B64" s="167"/>
      <c r="C64" s="168"/>
      <c r="D64" s="169" t="s">
        <v>897</v>
      </c>
      <c r="E64" s="170"/>
      <c r="F64" s="170"/>
      <c r="G64" s="170"/>
      <c r="H64" s="170"/>
      <c r="I64" s="170"/>
      <c r="J64" s="171">
        <f>J179</f>
        <v>0</v>
      </c>
      <c r="K64" s="168"/>
      <c r="L64" s="172"/>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124</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INFRASTRUKTURA ZŠ CHOMUTOV - učebna řemesla -ZŠ Hornická 4387, Chomutov</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96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SO 04.2-b2 - elektro materiál</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12. 1. 2022</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 xml:space="preserve"> </v>
      </c>
      <c r="K80" s="42"/>
      <c r="L80" s="136"/>
      <c r="S80" s="40"/>
      <c r="T80" s="40"/>
      <c r="U80" s="40"/>
      <c r="V80" s="40"/>
      <c r="W80" s="40"/>
      <c r="X80" s="40"/>
      <c r="Y80" s="40"/>
      <c r="Z80" s="40"/>
      <c r="AA80" s="40"/>
      <c r="AB80" s="40"/>
      <c r="AC80" s="40"/>
      <c r="AD80" s="40"/>
      <c r="AE80" s="40"/>
    </row>
    <row r="81" s="2" customFormat="1" ht="25.65" customHeight="1">
      <c r="A81" s="40"/>
      <c r="B81" s="41"/>
      <c r="C81" s="34" t="s">
        <v>28</v>
      </c>
      <c r="D81" s="42"/>
      <c r="E81" s="42"/>
      <c r="F81" s="29" t="str">
        <f>IF(E18="","",E18)</f>
        <v>Vyplň údaj</v>
      </c>
      <c r="G81" s="42"/>
      <c r="H81" s="42"/>
      <c r="I81" s="34" t="s">
        <v>32</v>
      </c>
      <c r="J81" s="38" t="str">
        <f>E24</f>
        <v>Ing. Kateřina Tumpachová</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125</v>
      </c>
      <c r="D83" s="182" t="s">
        <v>57</v>
      </c>
      <c r="E83" s="182" t="s">
        <v>53</v>
      </c>
      <c r="F83" s="182" t="s">
        <v>54</v>
      </c>
      <c r="G83" s="182" t="s">
        <v>126</v>
      </c>
      <c r="H83" s="182" t="s">
        <v>127</v>
      </c>
      <c r="I83" s="182" t="s">
        <v>128</v>
      </c>
      <c r="J83" s="182" t="s">
        <v>100</v>
      </c>
      <c r="K83" s="183" t="s">
        <v>129</v>
      </c>
      <c r="L83" s="184"/>
      <c r="M83" s="94" t="s">
        <v>19</v>
      </c>
      <c r="N83" s="95" t="s">
        <v>42</v>
      </c>
      <c r="O83" s="95" t="s">
        <v>130</v>
      </c>
      <c r="P83" s="95" t="s">
        <v>131</v>
      </c>
      <c r="Q83" s="95" t="s">
        <v>132</v>
      </c>
      <c r="R83" s="95" t="s">
        <v>133</v>
      </c>
      <c r="S83" s="95" t="s">
        <v>134</v>
      </c>
      <c r="T83" s="96" t="s">
        <v>135</v>
      </c>
      <c r="U83" s="179"/>
      <c r="V83" s="179"/>
      <c r="W83" s="179"/>
      <c r="X83" s="179"/>
      <c r="Y83" s="179"/>
      <c r="Z83" s="179"/>
      <c r="AA83" s="179"/>
      <c r="AB83" s="179"/>
      <c r="AC83" s="179"/>
      <c r="AD83" s="179"/>
      <c r="AE83" s="179"/>
    </row>
    <row r="84" s="2" customFormat="1" ht="22.8" customHeight="1">
      <c r="A84" s="40"/>
      <c r="B84" s="41"/>
      <c r="C84" s="101" t="s">
        <v>136</v>
      </c>
      <c r="D84" s="42"/>
      <c r="E84" s="42"/>
      <c r="F84" s="42"/>
      <c r="G84" s="42"/>
      <c r="H84" s="42"/>
      <c r="I84" s="42"/>
      <c r="J84" s="185">
        <f>BK84</f>
        <v>0</v>
      </c>
      <c r="K84" s="42"/>
      <c r="L84" s="46"/>
      <c r="M84" s="97"/>
      <c r="N84" s="186"/>
      <c r="O84" s="98"/>
      <c r="P84" s="187">
        <f>P85+P95+P122+P133+P179</f>
        <v>0</v>
      </c>
      <c r="Q84" s="98"/>
      <c r="R84" s="187">
        <f>R85+R95+R122+R133+R179</f>
        <v>0</v>
      </c>
      <c r="S84" s="98"/>
      <c r="T84" s="188">
        <f>T85+T95+T122+T133+T179</f>
        <v>0</v>
      </c>
      <c r="U84" s="40"/>
      <c r="V84" s="40"/>
      <c r="W84" s="40"/>
      <c r="X84" s="40"/>
      <c r="Y84" s="40"/>
      <c r="Z84" s="40"/>
      <c r="AA84" s="40"/>
      <c r="AB84" s="40"/>
      <c r="AC84" s="40"/>
      <c r="AD84" s="40"/>
      <c r="AE84" s="40"/>
      <c r="AT84" s="19" t="s">
        <v>71</v>
      </c>
      <c r="AU84" s="19" t="s">
        <v>101</v>
      </c>
      <c r="BK84" s="189">
        <f>BK85+BK95+BK122+BK133+BK179</f>
        <v>0</v>
      </c>
    </row>
    <row r="85" s="12" customFormat="1" ht="25.92" customHeight="1">
      <c r="A85" s="12"/>
      <c r="B85" s="190"/>
      <c r="C85" s="191"/>
      <c r="D85" s="192" t="s">
        <v>71</v>
      </c>
      <c r="E85" s="193" t="s">
        <v>898</v>
      </c>
      <c r="F85" s="193" t="s">
        <v>899</v>
      </c>
      <c r="G85" s="191"/>
      <c r="H85" s="191"/>
      <c r="I85" s="194"/>
      <c r="J85" s="195">
        <f>BK85</f>
        <v>0</v>
      </c>
      <c r="K85" s="191"/>
      <c r="L85" s="196"/>
      <c r="M85" s="197"/>
      <c r="N85" s="198"/>
      <c r="O85" s="198"/>
      <c r="P85" s="199">
        <f>SUM(P86:P94)</f>
        <v>0</v>
      </c>
      <c r="Q85" s="198"/>
      <c r="R85" s="199">
        <f>SUM(R86:R94)</f>
        <v>0</v>
      </c>
      <c r="S85" s="198"/>
      <c r="T85" s="200">
        <f>SUM(T86:T94)</f>
        <v>0</v>
      </c>
      <c r="U85" s="12"/>
      <c r="V85" s="12"/>
      <c r="W85" s="12"/>
      <c r="X85" s="12"/>
      <c r="Y85" s="12"/>
      <c r="Z85" s="12"/>
      <c r="AA85" s="12"/>
      <c r="AB85" s="12"/>
      <c r="AC85" s="12"/>
      <c r="AD85" s="12"/>
      <c r="AE85" s="12"/>
      <c r="AR85" s="201" t="s">
        <v>80</v>
      </c>
      <c r="AT85" s="202" t="s">
        <v>71</v>
      </c>
      <c r="AU85" s="202" t="s">
        <v>72</v>
      </c>
      <c r="AY85" s="201" t="s">
        <v>139</v>
      </c>
      <c r="BK85" s="203">
        <f>SUM(BK86:BK94)</f>
        <v>0</v>
      </c>
    </row>
    <row r="86" s="2" customFormat="1" ht="16.5" customHeight="1">
      <c r="A86" s="40"/>
      <c r="B86" s="41"/>
      <c r="C86" s="268" t="s">
        <v>80</v>
      </c>
      <c r="D86" s="268" t="s">
        <v>219</v>
      </c>
      <c r="E86" s="269" t="s">
        <v>900</v>
      </c>
      <c r="F86" s="270" t="s">
        <v>901</v>
      </c>
      <c r="G86" s="271" t="s">
        <v>902</v>
      </c>
      <c r="H86" s="272">
        <v>1</v>
      </c>
      <c r="I86" s="273"/>
      <c r="J86" s="274">
        <f>ROUND(I86*H86,2)</f>
        <v>0</v>
      </c>
      <c r="K86" s="270" t="s">
        <v>492</v>
      </c>
      <c r="L86" s="275"/>
      <c r="M86" s="276" t="s">
        <v>19</v>
      </c>
      <c r="N86" s="277"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166</v>
      </c>
      <c r="AT86" s="217" t="s">
        <v>219</v>
      </c>
      <c r="AU86" s="217" t="s">
        <v>80</v>
      </c>
      <c r="AY86" s="19" t="s">
        <v>139</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147</v>
      </c>
      <c r="BM86" s="217" t="s">
        <v>82</v>
      </c>
    </row>
    <row r="87" s="2" customFormat="1">
      <c r="A87" s="40"/>
      <c r="B87" s="41"/>
      <c r="C87" s="42"/>
      <c r="D87" s="219" t="s">
        <v>148</v>
      </c>
      <c r="E87" s="42"/>
      <c r="F87" s="220" t="s">
        <v>901</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148</v>
      </c>
      <c r="AU87" s="19" t="s">
        <v>80</v>
      </c>
    </row>
    <row r="88" s="2" customFormat="1" ht="16.5" customHeight="1">
      <c r="A88" s="40"/>
      <c r="B88" s="41"/>
      <c r="C88" s="268" t="s">
        <v>82</v>
      </c>
      <c r="D88" s="268" t="s">
        <v>219</v>
      </c>
      <c r="E88" s="269" t="s">
        <v>903</v>
      </c>
      <c r="F88" s="270" t="s">
        <v>904</v>
      </c>
      <c r="G88" s="271" t="s">
        <v>902</v>
      </c>
      <c r="H88" s="272">
        <v>1</v>
      </c>
      <c r="I88" s="273"/>
      <c r="J88" s="274">
        <f>ROUND(I88*H88,2)</f>
        <v>0</v>
      </c>
      <c r="K88" s="270" t="s">
        <v>492</v>
      </c>
      <c r="L88" s="275"/>
      <c r="M88" s="276" t="s">
        <v>19</v>
      </c>
      <c r="N88" s="277"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166</v>
      </c>
      <c r="AT88" s="217" t="s">
        <v>219</v>
      </c>
      <c r="AU88" s="217" t="s">
        <v>80</v>
      </c>
      <c r="AY88" s="19" t="s">
        <v>139</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147</v>
      </c>
      <c r="BM88" s="217" t="s">
        <v>147</v>
      </c>
    </row>
    <row r="89" s="2" customFormat="1">
      <c r="A89" s="40"/>
      <c r="B89" s="41"/>
      <c r="C89" s="42"/>
      <c r="D89" s="219" t="s">
        <v>148</v>
      </c>
      <c r="E89" s="42"/>
      <c r="F89" s="220" t="s">
        <v>904</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148</v>
      </c>
      <c r="AU89" s="19" t="s">
        <v>80</v>
      </c>
    </row>
    <row r="90" s="2" customFormat="1" ht="16.5" customHeight="1">
      <c r="A90" s="40"/>
      <c r="B90" s="41"/>
      <c r="C90" s="268" t="s">
        <v>140</v>
      </c>
      <c r="D90" s="268" t="s">
        <v>219</v>
      </c>
      <c r="E90" s="269" t="s">
        <v>905</v>
      </c>
      <c r="F90" s="270" t="s">
        <v>906</v>
      </c>
      <c r="G90" s="271" t="s">
        <v>907</v>
      </c>
      <c r="H90" s="272">
        <v>1</v>
      </c>
      <c r="I90" s="273"/>
      <c r="J90" s="274">
        <f>ROUND(I90*H90,2)</f>
        <v>0</v>
      </c>
      <c r="K90" s="270" t="s">
        <v>492</v>
      </c>
      <c r="L90" s="275"/>
      <c r="M90" s="276" t="s">
        <v>19</v>
      </c>
      <c r="N90" s="277"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166</v>
      </c>
      <c r="AT90" s="217" t="s">
        <v>219</v>
      </c>
      <c r="AU90" s="217" t="s">
        <v>80</v>
      </c>
      <c r="AY90" s="19" t="s">
        <v>139</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147</v>
      </c>
      <c r="BM90" s="217" t="s">
        <v>161</v>
      </c>
    </row>
    <row r="91" s="2" customFormat="1">
      <c r="A91" s="40"/>
      <c r="B91" s="41"/>
      <c r="C91" s="42"/>
      <c r="D91" s="219" t="s">
        <v>148</v>
      </c>
      <c r="E91" s="42"/>
      <c r="F91" s="220" t="s">
        <v>906</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148</v>
      </c>
      <c r="AU91" s="19" t="s">
        <v>80</v>
      </c>
    </row>
    <row r="92" s="2" customFormat="1" ht="16.5" customHeight="1">
      <c r="A92" s="40"/>
      <c r="B92" s="41"/>
      <c r="C92" s="268" t="s">
        <v>147</v>
      </c>
      <c r="D92" s="268" t="s">
        <v>219</v>
      </c>
      <c r="E92" s="269" t="s">
        <v>908</v>
      </c>
      <c r="F92" s="270" t="s">
        <v>909</v>
      </c>
      <c r="G92" s="271" t="s">
        <v>907</v>
      </c>
      <c r="H92" s="272">
        <v>1</v>
      </c>
      <c r="I92" s="273"/>
      <c r="J92" s="274">
        <f>ROUND(I92*H92,2)</f>
        <v>0</v>
      </c>
      <c r="K92" s="270" t="s">
        <v>492</v>
      </c>
      <c r="L92" s="275"/>
      <c r="M92" s="276" t="s">
        <v>19</v>
      </c>
      <c r="N92" s="277"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166</v>
      </c>
      <c r="AT92" s="217" t="s">
        <v>219</v>
      </c>
      <c r="AU92" s="217" t="s">
        <v>80</v>
      </c>
      <c r="AY92" s="19" t="s">
        <v>139</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147</v>
      </c>
      <c r="BM92" s="217" t="s">
        <v>166</v>
      </c>
    </row>
    <row r="93" s="2" customFormat="1">
      <c r="A93" s="40"/>
      <c r="B93" s="41"/>
      <c r="C93" s="42"/>
      <c r="D93" s="219" t="s">
        <v>148</v>
      </c>
      <c r="E93" s="42"/>
      <c r="F93" s="220" t="s">
        <v>909</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148</v>
      </c>
      <c r="AU93" s="19" t="s">
        <v>80</v>
      </c>
    </row>
    <row r="94" s="2" customFormat="1">
      <c r="A94" s="40"/>
      <c r="B94" s="41"/>
      <c r="C94" s="42"/>
      <c r="D94" s="219" t="s">
        <v>910</v>
      </c>
      <c r="E94" s="42"/>
      <c r="F94" s="224" t="s">
        <v>911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910</v>
      </c>
      <c r="AU94" s="19" t="s">
        <v>80</v>
      </c>
    </row>
    <row r="95" s="12" customFormat="1" ht="25.92" customHeight="1">
      <c r="A95" s="12"/>
      <c r="B95" s="190"/>
      <c r="C95" s="191"/>
      <c r="D95" s="192" t="s">
        <v>71</v>
      </c>
      <c r="E95" s="193" t="s">
        <v>912</v>
      </c>
      <c r="F95" s="193" t="s">
        <v>913</v>
      </c>
      <c r="G95" s="191"/>
      <c r="H95" s="191"/>
      <c r="I95" s="194"/>
      <c r="J95" s="195">
        <f>BK95</f>
        <v>0</v>
      </c>
      <c r="K95" s="191"/>
      <c r="L95" s="196"/>
      <c r="M95" s="197"/>
      <c r="N95" s="198"/>
      <c r="O95" s="198"/>
      <c r="P95" s="199">
        <f>SUM(P96:P121)</f>
        <v>0</v>
      </c>
      <c r="Q95" s="198"/>
      <c r="R95" s="199">
        <f>SUM(R96:R121)</f>
        <v>0</v>
      </c>
      <c r="S95" s="198"/>
      <c r="T95" s="200">
        <f>SUM(T96:T121)</f>
        <v>0</v>
      </c>
      <c r="U95" s="12"/>
      <c r="V95" s="12"/>
      <c r="W95" s="12"/>
      <c r="X95" s="12"/>
      <c r="Y95" s="12"/>
      <c r="Z95" s="12"/>
      <c r="AA95" s="12"/>
      <c r="AB95" s="12"/>
      <c r="AC95" s="12"/>
      <c r="AD95" s="12"/>
      <c r="AE95" s="12"/>
      <c r="AR95" s="201" t="s">
        <v>80</v>
      </c>
      <c r="AT95" s="202" t="s">
        <v>71</v>
      </c>
      <c r="AU95" s="202" t="s">
        <v>72</v>
      </c>
      <c r="AY95" s="201" t="s">
        <v>139</v>
      </c>
      <c r="BK95" s="203">
        <f>SUM(BK96:BK121)</f>
        <v>0</v>
      </c>
    </row>
    <row r="96" s="2" customFormat="1" ht="24.15" customHeight="1">
      <c r="A96" s="40"/>
      <c r="B96" s="41"/>
      <c r="C96" s="268" t="s">
        <v>167</v>
      </c>
      <c r="D96" s="268" t="s">
        <v>219</v>
      </c>
      <c r="E96" s="269" t="s">
        <v>914</v>
      </c>
      <c r="F96" s="270" t="s">
        <v>915</v>
      </c>
      <c r="G96" s="271" t="s">
        <v>145</v>
      </c>
      <c r="H96" s="272">
        <v>3</v>
      </c>
      <c r="I96" s="273"/>
      <c r="J96" s="274">
        <f>ROUND(I96*H96,2)</f>
        <v>0</v>
      </c>
      <c r="K96" s="270" t="s">
        <v>492</v>
      </c>
      <c r="L96" s="275"/>
      <c r="M96" s="276" t="s">
        <v>19</v>
      </c>
      <c r="N96" s="277"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166</v>
      </c>
      <c r="AT96" s="217" t="s">
        <v>219</v>
      </c>
      <c r="AU96" s="217" t="s">
        <v>80</v>
      </c>
      <c r="AY96" s="19" t="s">
        <v>139</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147</v>
      </c>
      <c r="BM96" s="217" t="s">
        <v>170</v>
      </c>
    </row>
    <row r="97" s="2" customFormat="1">
      <c r="A97" s="40"/>
      <c r="B97" s="41"/>
      <c r="C97" s="42"/>
      <c r="D97" s="219" t="s">
        <v>148</v>
      </c>
      <c r="E97" s="42"/>
      <c r="F97" s="220" t="s">
        <v>915</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148</v>
      </c>
      <c r="AU97" s="19" t="s">
        <v>80</v>
      </c>
    </row>
    <row r="98" s="2" customFormat="1" ht="24.15" customHeight="1">
      <c r="A98" s="40"/>
      <c r="B98" s="41"/>
      <c r="C98" s="268" t="s">
        <v>161</v>
      </c>
      <c r="D98" s="268" t="s">
        <v>219</v>
      </c>
      <c r="E98" s="269" t="s">
        <v>916</v>
      </c>
      <c r="F98" s="270" t="s">
        <v>917</v>
      </c>
      <c r="G98" s="271" t="s">
        <v>145</v>
      </c>
      <c r="H98" s="272">
        <v>1</v>
      </c>
      <c r="I98" s="273"/>
      <c r="J98" s="274">
        <f>ROUND(I98*H98,2)</f>
        <v>0</v>
      </c>
      <c r="K98" s="270" t="s">
        <v>492</v>
      </c>
      <c r="L98" s="275"/>
      <c r="M98" s="276" t="s">
        <v>19</v>
      </c>
      <c r="N98" s="277"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166</v>
      </c>
      <c r="AT98" s="217" t="s">
        <v>219</v>
      </c>
      <c r="AU98" s="217" t="s">
        <v>80</v>
      </c>
      <c r="AY98" s="19" t="s">
        <v>139</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147</v>
      </c>
      <c r="BM98" s="217" t="s">
        <v>174</v>
      </c>
    </row>
    <row r="99" s="2" customFormat="1">
      <c r="A99" s="40"/>
      <c r="B99" s="41"/>
      <c r="C99" s="42"/>
      <c r="D99" s="219" t="s">
        <v>148</v>
      </c>
      <c r="E99" s="42"/>
      <c r="F99" s="220" t="s">
        <v>917</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148</v>
      </c>
      <c r="AU99" s="19" t="s">
        <v>80</v>
      </c>
    </row>
    <row r="100" s="2" customFormat="1" ht="24.15" customHeight="1">
      <c r="A100" s="40"/>
      <c r="B100" s="41"/>
      <c r="C100" s="268" t="s">
        <v>176</v>
      </c>
      <c r="D100" s="268" t="s">
        <v>219</v>
      </c>
      <c r="E100" s="269" t="s">
        <v>918</v>
      </c>
      <c r="F100" s="270" t="s">
        <v>919</v>
      </c>
      <c r="G100" s="271" t="s">
        <v>145</v>
      </c>
      <c r="H100" s="272">
        <v>2</v>
      </c>
      <c r="I100" s="273"/>
      <c r="J100" s="274">
        <f>ROUND(I100*H100,2)</f>
        <v>0</v>
      </c>
      <c r="K100" s="270" t="s">
        <v>492</v>
      </c>
      <c r="L100" s="275"/>
      <c r="M100" s="276" t="s">
        <v>19</v>
      </c>
      <c r="N100" s="277"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166</v>
      </c>
      <c r="AT100" s="217" t="s">
        <v>219</v>
      </c>
      <c r="AU100" s="217" t="s">
        <v>80</v>
      </c>
      <c r="AY100" s="19" t="s">
        <v>139</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147</v>
      </c>
      <c r="BM100" s="217" t="s">
        <v>179</v>
      </c>
    </row>
    <row r="101" s="2" customFormat="1">
      <c r="A101" s="40"/>
      <c r="B101" s="41"/>
      <c r="C101" s="42"/>
      <c r="D101" s="219" t="s">
        <v>148</v>
      </c>
      <c r="E101" s="42"/>
      <c r="F101" s="220" t="s">
        <v>919</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148</v>
      </c>
      <c r="AU101" s="19" t="s">
        <v>80</v>
      </c>
    </row>
    <row r="102" s="2" customFormat="1" ht="16.5" customHeight="1">
      <c r="A102" s="40"/>
      <c r="B102" s="41"/>
      <c r="C102" s="268" t="s">
        <v>166</v>
      </c>
      <c r="D102" s="268" t="s">
        <v>219</v>
      </c>
      <c r="E102" s="269" t="s">
        <v>920</v>
      </c>
      <c r="F102" s="270" t="s">
        <v>921</v>
      </c>
      <c r="G102" s="271" t="s">
        <v>902</v>
      </c>
      <c r="H102" s="272">
        <v>1</v>
      </c>
      <c r="I102" s="273"/>
      <c r="J102" s="274">
        <f>ROUND(I102*H102,2)</f>
        <v>0</v>
      </c>
      <c r="K102" s="270" t="s">
        <v>492</v>
      </c>
      <c r="L102" s="275"/>
      <c r="M102" s="276" t="s">
        <v>19</v>
      </c>
      <c r="N102" s="277"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166</v>
      </c>
      <c r="AT102" s="217" t="s">
        <v>219</v>
      </c>
      <c r="AU102" s="217" t="s">
        <v>80</v>
      </c>
      <c r="AY102" s="19" t="s">
        <v>139</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147</v>
      </c>
      <c r="BM102" s="217" t="s">
        <v>183</v>
      </c>
    </row>
    <row r="103" s="2" customFormat="1">
      <c r="A103" s="40"/>
      <c r="B103" s="41"/>
      <c r="C103" s="42"/>
      <c r="D103" s="219" t="s">
        <v>148</v>
      </c>
      <c r="E103" s="42"/>
      <c r="F103" s="220" t="s">
        <v>921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148</v>
      </c>
      <c r="AU103" s="19" t="s">
        <v>80</v>
      </c>
    </row>
    <row r="104" s="2" customFormat="1" ht="16.5" customHeight="1">
      <c r="A104" s="40"/>
      <c r="B104" s="41"/>
      <c r="C104" s="268" t="s">
        <v>185</v>
      </c>
      <c r="D104" s="268" t="s">
        <v>219</v>
      </c>
      <c r="E104" s="269" t="s">
        <v>922</v>
      </c>
      <c r="F104" s="270" t="s">
        <v>923</v>
      </c>
      <c r="G104" s="271" t="s">
        <v>902</v>
      </c>
      <c r="H104" s="272">
        <v>1</v>
      </c>
      <c r="I104" s="273"/>
      <c r="J104" s="274">
        <f>ROUND(I104*H104,2)</f>
        <v>0</v>
      </c>
      <c r="K104" s="270" t="s">
        <v>492</v>
      </c>
      <c r="L104" s="275"/>
      <c r="M104" s="276" t="s">
        <v>19</v>
      </c>
      <c r="N104" s="277"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166</v>
      </c>
      <c r="AT104" s="217" t="s">
        <v>219</v>
      </c>
      <c r="AU104" s="217" t="s">
        <v>80</v>
      </c>
      <c r="AY104" s="19" t="s">
        <v>139</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147</v>
      </c>
      <c r="BM104" s="217" t="s">
        <v>188</v>
      </c>
    </row>
    <row r="105" s="2" customFormat="1">
      <c r="A105" s="40"/>
      <c r="B105" s="41"/>
      <c r="C105" s="42"/>
      <c r="D105" s="219" t="s">
        <v>148</v>
      </c>
      <c r="E105" s="42"/>
      <c r="F105" s="220" t="s">
        <v>923</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148</v>
      </c>
      <c r="AU105" s="19" t="s">
        <v>80</v>
      </c>
    </row>
    <row r="106" s="2" customFormat="1" ht="16.5" customHeight="1">
      <c r="A106" s="40"/>
      <c r="B106" s="41"/>
      <c r="C106" s="268" t="s">
        <v>170</v>
      </c>
      <c r="D106" s="268" t="s">
        <v>219</v>
      </c>
      <c r="E106" s="269" t="s">
        <v>924</v>
      </c>
      <c r="F106" s="270" t="s">
        <v>925</v>
      </c>
      <c r="G106" s="271" t="s">
        <v>902</v>
      </c>
      <c r="H106" s="272">
        <v>1</v>
      </c>
      <c r="I106" s="273"/>
      <c r="J106" s="274">
        <f>ROUND(I106*H106,2)</f>
        <v>0</v>
      </c>
      <c r="K106" s="270" t="s">
        <v>492</v>
      </c>
      <c r="L106" s="275"/>
      <c r="M106" s="276" t="s">
        <v>19</v>
      </c>
      <c r="N106" s="277"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166</v>
      </c>
      <c r="AT106" s="217" t="s">
        <v>219</v>
      </c>
      <c r="AU106" s="217" t="s">
        <v>80</v>
      </c>
      <c r="AY106" s="19" t="s">
        <v>139</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147</v>
      </c>
      <c r="BM106" s="217" t="s">
        <v>195</v>
      </c>
    </row>
    <row r="107" s="2" customFormat="1">
      <c r="A107" s="40"/>
      <c r="B107" s="41"/>
      <c r="C107" s="42"/>
      <c r="D107" s="219" t="s">
        <v>148</v>
      </c>
      <c r="E107" s="42"/>
      <c r="F107" s="220" t="s">
        <v>925</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148</v>
      </c>
      <c r="AU107" s="19" t="s">
        <v>80</v>
      </c>
    </row>
    <row r="108" s="2" customFormat="1" ht="16.5" customHeight="1">
      <c r="A108" s="40"/>
      <c r="B108" s="41"/>
      <c r="C108" s="268" t="s">
        <v>196</v>
      </c>
      <c r="D108" s="268" t="s">
        <v>219</v>
      </c>
      <c r="E108" s="269" t="s">
        <v>926</v>
      </c>
      <c r="F108" s="270" t="s">
        <v>927</v>
      </c>
      <c r="G108" s="271" t="s">
        <v>902</v>
      </c>
      <c r="H108" s="272">
        <v>1</v>
      </c>
      <c r="I108" s="273"/>
      <c r="J108" s="274">
        <f>ROUND(I108*H108,2)</f>
        <v>0</v>
      </c>
      <c r="K108" s="270" t="s">
        <v>492</v>
      </c>
      <c r="L108" s="275"/>
      <c r="M108" s="276" t="s">
        <v>19</v>
      </c>
      <c r="N108" s="277"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166</v>
      </c>
      <c r="AT108" s="217" t="s">
        <v>219</v>
      </c>
      <c r="AU108" s="217" t="s">
        <v>80</v>
      </c>
      <c r="AY108" s="19" t="s">
        <v>139</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147</v>
      </c>
      <c r="BM108" s="217" t="s">
        <v>199</v>
      </c>
    </row>
    <row r="109" s="2" customFormat="1">
      <c r="A109" s="40"/>
      <c r="B109" s="41"/>
      <c r="C109" s="42"/>
      <c r="D109" s="219" t="s">
        <v>148</v>
      </c>
      <c r="E109" s="42"/>
      <c r="F109" s="220" t="s">
        <v>927</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148</v>
      </c>
      <c r="AU109" s="19" t="s">
        <v>80</v>
      </c>
    </row>
    <row r="110" s="2" customFormat="1" ht="16.5" customHeight="1">
      <c r="A110" s="40"/>
      <c r="B110" s="41"/>
      <c r="C110" s="268" t="s">
        <v>174</v>
      </c>
      <c r="D110" s="268" t="s">
        <v>219</v>
      </c>
      <c r="E110" s="269" t="s">
        <v>928</v>
      </c>
      <c r="F110" s="270" t="s">
        <v>929</v>
      </c>
      <c r="G110" s="271" t="s">
        <v>902</v>
      </c>
      <c r="H110" s="272">
        <v>1</v>
      </c>
      <c r="I110" s="273"/>
      <c r="J110" s="274">
        <f>ROUND(I110*H110,2)</f>
        <v>0</v>
      </c>
      <c r="K110" s="270" t="s">
        <v>492</v>
      </c>
      <c r="L110" s="275"/>
      <c r="M110" s="276" t="s">
        <v>19</v>
      </c>
      <c r="N110" s="277"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166</v>
      </c>
      <c r="AT110" s="217" t="s">
        <v>219</v>
      </c>
      <c r="AU110" s="217" t="s">
        <v>80</v>
      </c>
      <c r="AY110" s="19" t="s">
        <v>139</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147</v>
      </c>
      <c r="BM110" s="217" t="s">
        <v>202</v>
      </c>
    </row>
    <row r="111" s="2" customFormat="1">
      <c r="A111" s="40"/>
      <c r="B111" s="41"/>
      <c r="C111" s="42"/>
      <c r="D111" s="219" t="s">
        <v>148</v>
      </c>
      <c r="E111" s="42"/>
      <c r="F111" s="220" t="s">
        <v>929</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148</v>
      </c>
      <c r="AU111" s="19" t="s">
        <v>80</v>
      </c>
    </row>
    <row r="112" s="2" customFormat="1" ht="16.5" customHeight="1">
      <c r="A112" s="40"/>
      <c r="B112" s="41"/>
      <c r="C112" s="268" t="s">
        <v>211</v>
      </c>
      <c r="D112" s="268" t="s">
        <v>219</v>
      </c>
      <c r="E112" s="269" t="s">
        <v>930</v>
      </c>
      <c r="F112" s="270" t="s">
        <v>931</v>
      </c>
      <c r="G112" s="271" t="s">
        <v>902</v>
      </c>
      <c r="H112" s="272">
        <v>1</v>
      </c>
      <c r="I112" s="273"/>
      <c r="J112" s="274">
        <f>ROUND(I112*H112,2)</f>
        <v>0</v>
      </c>
      <c r="K112" s="270" t="s">
        <v>492</v>
      </c>
      <c r="L112" s="275"/>
      <c r="M112" s="276" t="s">
        <v>19</v>
      </c>
      <c r="N112" s="277"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166</v>
      </c>
      <c r="AT112" s="217" t="s">
        <v>219</v>
      </c>
      <c r="AU112" s="217" t="s">
        <v>80</v>
      </c>
      <c r="AY112" s="19" t="s">
        <v>139</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147</v>
      </c>
      <c r="BM112" s="217" t="s">
        <v>214</v>
      </c>
    </row>
    <row r="113" s="2" customFormat="1">
      <c r="A113" s="40"/>
      <c r="B113" s="41"/>
      <c r="C113" s="42"/>
      <c r="D113" s="219" t="s">
        <v>148</v>
      </c>
      <c r="E113" s="42"/>
      <c r="F113" s="220" t="s">
        <v>931</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148</v>
      </c>
      <c r="AU113" s="19" t="s">
        <v>80</v>
      </c>
    </row>
    <row r="114" s="2" customFormat="1" ht="16.5" customHeight="1">
      <c r="A114" s="40"/>
      <c r="B114" s="41"/>
      <c r="C114" s="268" t="s">
        <v>179</v>
      </c>
      <c r="D114" s="268" t="s">
        <v>219</v>
      </c>
      <c r="E114" s="269" t="s">
        <v>908</v>
      </c>
      <c r="F114" s="270" t="s">
        <v>909</v>
      </c>
      <c r="G114" s="271" t="s">
        <v>907</v>
      </c>
      <c r="H114" s="272">
        <v>1</v>
      </c>
      <c r="I114" s="273"/>
      <c r="J114" s="274">
        <f>ROUND(I114*H114,2)</f>
        <v>0</v>
      </c>
      <c r="K114" s="270" t="s">
        <v>492</v>
      </c>
      <c r="L114" s="275"/>
      <c r="M114" s="276" t="s">
        <v>19</v>
      </c>
      <c r="N114" s="277"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166</v>
      </c>
      <c r="AT114" s="217" t="s">
        <v>219</v>
      </c>
      <c r="AU114" s="217" t="s">
        <v>80</v>
      </c>
      <c r="AY114" s="19" t="s">
        <v>139</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147</v>
      </c>
      <c r="BM114" s="217" t="s">
        <v>217</v>
      </c>
    </row>
    <row r="115" s="2" customFormat="1">
      <c r="A115" s="40"/>
      <c r="B115" s="41"/>
      <c r="C115" s="42"/>
      <c r="D115" s="219" t="s">
        <v>148</v>
      </c>
      <c r="E115" s="42"/>
      <c r="F115" s="220" t="s">
        <v>909</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148</v>
      </c>
      <c r="AU115" s="19" t="s">
        <v>80</v>
      </c>
    </row>
    <row r="116" s="2" customFormat="1">
      <c r="A116" s="40"/>
      <c r="B116" s="41"/>
      <c r="C116" s="42"/>
      <c r="D116" s="219" t="s">
        <v>910</v>
      </c>
      <c r="E116" s="42"/>
      <c r="F116" s="224" t="s">
        <v>932</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910</v>
      </c>
      <c r="AU116" s="19" t="s">
        <v>80</v>
      </c>
    </row>
    <row r="117" s="2" customFormat="1" ht="16.5" customHeight="1">
      <c r="A117" s="40"/>
      <c r="B117" s="41"/>
      <c r="C117" s="268" t="s">
        <v>8</v>
      </c>
      <c r="D117" s="268" t="s">
        <v>219</v>
      </c>
      <c r="E117" s="269" t="s">
        <v>933</v>
      </c>
      <c r="F117" s="270" t="s">
        <v>934</v>
      </c>
      <c r="G117" s="271" t="s">
        <v>907</v>
      </c>
      <c r="H117" s="272">
        <v>1</v>
      </c>
      <c r="I117" s="273"/>
      <c r="J117" s="274">
        <f>ROUND(I117*H117,2)</f>
        <v>0</v>
      </c>
      <c r="K117" s="270" t="s">
        <v>492</v>
      </c>
      <c r="L117" s="275"/>
      <c r="M117" s="276" t="s">
        <v>19</v>
      </c>
      <c r="N117" s="277" t="s">
        <v>43</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166</v>
      </c>
      <c r="AT117" s="217" t="s">
        <v>219</v>
      </c>
      <c r="AU117" s="217" t="s">
        <v>80</v>
      </c>
      <c r="AY117" s="19" t="s">
        <v>139</v>
      </c>
      <c r="BE117" s="218">
        <f>IF(N117="základní",J117,0)</f>
        <v>0</v>
      </c>
      <c r="BF117" s="218">
        <f>IF(N117="snížená",J117,0)</f>
        <v>0</v>
      </c>
      <c r="BG117" s="218">
        <f>IF(N117="zákl. přenesená",J117,0)</f>
        <v>0</v>
      </c>
      <c r="BH117" s="218">
        <f>IF(N117="sníž. přenesená",J117,0)</f>
        <v>0</v>
      </c>
      <c r="BI117" s="218">
        <f>IF(N117="nulová",J117,0)</f>
        <v>0</v>
      </c>
      <c r="BJ117" s="19" t="s">
        <v>80</v>
      </c>
      <c r="BK117" s="218">
        <f>ROUND(I117*H117,2)</f>
        <v>0</v>
      </c>
      <c r="BL117" s="19" t="s">
        <v>147</v>
      </c>
      <c r="BM117" s="217" t="s">
        <v>222</v>
      </c>
    </row>
    <row r="118" s="2" customFormat="1">
      <c r="A118" s="40"/>
      <c r="B118" s="41"/>
      <c r="C118" s="42"/>
      <c r="D118" s="219" t="s">
        <v>148</v>
      </c>
      <c r="E118" s="42"/>
      <c r="F118" s="220" t="s">
        <v>934</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148</v>
      </c>
      <c r="AU118" s="19" t="s">
        <v>80</v>
      </c>
    </row>
    <row r="119" s="2" customFormat="1" ht="16.5" customHeight="1">
      <c r="A119" s="40"/>
      <c r="B119" s="41"/>
      <c r="C119" s="268" t="s">
        <v>183</v>
      </c>
      <c r="D119" s="268" t="s">
        <v>219</v>
      </c>
      <c r="E119" s="269" t="s">
        <v>935</v>
      </c>
      <c r="F119" s="270" t="s">
        <v>936</v>
      </c>
      <c r="G119" s="271" t="s">
        <v>907</v>
      </c>
      <c r="H119" s="272">
        <v>1</v>
      </c>
      <c r="I119" s="273"/>
      <c r="J119" s="274">
        <f>ROUND(I119*H119,2)</f>
        <v>0</v>
      </c>
      <c r="K119" s="270" t="s">
        <v>492</v>
      </c>
      <c r="L119" s="275"/>
      <c r="M119" s="276" t="s">
        <v>19</v>
      </c>
      <c r="N119" s="277" t="s">
        <v>43</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166</v>
      </c>
      <c r="AT119" s="217" t="s">
        <v>219</v>
      </c>
      <c r="AU119" s="217" t="s">
        <v>80</v>
      </c>
      <c r="AY119" s="19" t="s">
        <v>139</v>
      </c>
      <c r="BE119" s="218">
        <f>IF(N119="základní",J119,0)</f>
        <v>0</v>
      </c>
      <c r="BF119" s="218">
        <f>IF(N119="snížená",J119,0)</f>
        <v>0</v>
      </c>
      <c r="BG119" s="218">
        <f>IF(N119="zákl. přenesená",J119,0)</f>
        <v>0</v>
      </c>
      <c r="BH119" s="218">
        <f>IF(N119="sníž. přenesená",J119,0)</f>
        <v>0</v>
      </c>
      <c r="BI119" s="218">
        <f>IF(N119="nulová",J119,0)</f>
        <v>0</v>
      </c>
      <c r="BJ119" s="19" t="s">
        <v>80</v>
      </c>
      <c r="BK119" s="218">
        <f>ROUND(I119*H119,2)</f>
        <v>0</v>
      </c>
      <c r="BL119" s="19" t="s">
        <v>147</v>
      </c>
      <c r="BM119" s="217" t="s">
        <v>225</v>
      </c>
    </row>
    <row r="120" s="2" customFormat="1">
      <c r="A120" s="40"/>
      <c r="B120" s="41"/>
      <c r="C120" s="42"/>
      <c r="D120" s="219" t="s">
        <v>148</v>
      </c>
      <c r="E120" s="42"/>
      <c r="F120" s="220" t="s">
        <v>936</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148</v>
      </c>
      <c r="AU120" s="19" t="s">
        <v>80</v>
      </c>
    </row>
    <row r="121" s="2" customFormat="1">
      <c r="A121" s="40"/>
      <c r="B121" s="41"/>
      <c r="C121" s="42"/>
      <c r="D121" s="219" t="s">
        <v>910</v>
      </c>
      <c r="E121" s="42"/>
      <c r="F121" s="224" t="s">
        <v>937</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910</v>
      </c>
      <c r="AU121" s="19" t="s">
        <v>80</v>
      </c>
    </row>
    <row r="122" s="12" customFormat="1" ht="25.92" customHeight="1">
      <c r="A122" s="12"/>
      <c r="B122" s="190"/>
      <c r="C122" s="191"/>
      <c r="D122" s="192" t="s">
        <v>71</v>
      </c>
      <c r="E122" s="193" t="s">
        <v>938</v>
      </c>
      <c r="F122" s="193" t="s">
        <v>939</v>
      </c>
      <c r="G122" s="191"/>
      <c r="H122" s="191"/>
      <c r="I122" s="194"/>
      <c r="J122" s="195">
        <f>BK122</f>
        <v>0</v>
      </c>
      <c r="K122" s="191"/>
      <c r="L122" s="196"/>
      <c r="M122" s="197"/>
      <c r="N122" s="198"/>
      <c r="O122" s="198"/>
      <c r="P122" s="199">
        <f>SUM(P123:P132)</f>
        <v>0</v>
      </c>
      <c r="Q122" s="198"/>
      <c r="R122" s="199">
        <f>SUM(R123:R132)</f>
        <v>0</v>
      </c>
      <c r="S122" s="198"/>
      <c r="T122" s="200">
        <f>SUM(T123:T132)</f>
        <v>0</v>
      </c>
      <c r="U122" s="12"/>
      <c r="V122" s="12"/>
      <c r="W122" s="12"/>
      <c r="X122" s="12"/>
      <c r="Y122" s="12"/>
      <c r="Z122" s="12"/>
      <c r="AA122" s="12"/>
      <c r="AB122" s="12"/>
      <c r="AC122" s="12"/>
      <c r="AD122" s="12"/>
      <c r="AE122" s="12"/>
      <c r="AR122" s="201" t="s">
        <v>80</v>
      </c>
      <c r="AT122" s="202" t="s">
        <v>71</v>
      </c>
      <c r="AU122" s="202" t="s">
        <v>72</v>
      </c>
      <c r="AY122" s="201" t="s">
        <v>139</v>
      </c>
      <c r="BK122" s="203">
        <f>SUM(BK123:BK132)</f>
        <v>0</v>
      </c>
    </row>
    <row r="123" s="2" customFormat="1" ht="16.5" customHeight="1">
      <c r="A123" s="40"/>
      <c r="B123" s="41"/>
      <c r="C123" s="268" t="s">
        <v>227</v>
      </c>
      <c r="D123" s="268" t="s">
        <v>219</v>
      </c>
      <c r="E123" s="269" t="s">
        <v>940</v>
      </c>
      <c r="F123" s="270" t="s">
        <v>941</v>
      </c>
      <c r="G123" s="271" t="s">
        <v>902</v>
      </c>
      <c r="H123" s="272">
        <v>30</v>
      </c>
      <c r="I123" s="273"/>
      <c r="J123" s="274">
        <f>ROUND(I123*H123,2)</f>
        <v>0</v>
      </c>
      <c r="K123" s="270" t="s">
        <v>492</v>
      </c>
      <c r="L123" s="275"/>
      <c r="M123" s="276" t="s">
        <v>19</v>
      </c>
      <c r="N123" s="277" t="s">
        <v>43</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166</v>
      </c>
      <c r="AT123" s="217" t="s">
        <v>219</v>
      </c>
      <c r="AU123" s="217" t="s">
        <v>80</v>
      </c>
      <c r="AY123" s="19" t="s">
        <v>139</v>
      </c>
      <c r="BE123" s="218">
        <f>IF(N123="základní",J123,0)</f>
        <v>0</v>
      </c>
      <c r="BF123" s="218">
        <f>IF(N123="snížená",J123,0)</f>
        <v>0</v>
      </c>
      <c r="BG123" s="218">
        <f>IF(N123="zákl. přenesená",J123,0)</f>
        <v>0</v>
      </c>
      <c r="BH123" s="218">
        <f>IF(N123="sníž. přenesená",J123,0)</f>
        <v>0</v>
      </c>
      <c r="BI123" s="218">
        <f>IF(N123="nulová",J123,0)</f>
        <v>0</v>
      </c>
      <c r="BJ123" s="19" t="s">
        <v>80</v>
      </c>
      <c r="BK123" s="218">
        <f>ROUND(I123*H123,2)</f>
        <v>0</v>
      </c>
      <c r="BL123" s="19" t="s">
        <v>147</v>
      </c>
      <c r="BM123" s="217" t="s">
        <v>157</v>
      </c>
    </row>
    <row r="124" s="2" customFormat="1">
      <c r="A124" s="40"/>
      <c r="B124" s="41"/>
      <c r="C124" s="42"/>
      <c r="D124" s="219" t="s">
        <v>148</v>
      </c>
      <c r="E124" s="42"/>
      <c r="F124" s="220" t="s">
        <v>941</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148</v>
      </c>
      <c r="AU124" s="19" t="s">
        <v>80</v>
      </c>
    </row>
    <row r="125" s="2" customFormat="1" ht="16.5" customHeight="1">
      <c r="A125" s="40"/>
      <c r="B125" s="41"/>
      <c r="C125" s="268" t="s">
        <v>188</v>
      </c>
      <c r="D125" s="268" t="s">
        <v>219</v>
      </c>
      <c r="E125" s="269" t="s">
        <v>942</v>
      </c>
      <c r="F125" s="270" t="s">
        <v>943</v>
      </c>
      <c r="G125" s="271" t="s">
        <v>902</v>
      </c>
      <c r="H125" s="272">
        <v>2</v>
      </c>
      <c r="I125" s="273"/>
      <c r="J125" s="274">
        <f>ROUND(I125*H125,2)</f>
        <v>0</v>
      </c>
      <c r="K125" s="270" t="s">
        <v>492</v>
      </c>
      <c r="L125" s="275"/>
      <c r="M125" s="276" t="s">
        <v>19</v>
      </c>
      <c r="N125" s="277" t="s">
        <v>43</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166</v>
      </c>
      <c r="AT125" s="217" t="s">
        <v>219</v>
      </c>
      <c r="AU125" s="217" t="s">
        <v>80</v>
      </c>
      <c r="AY125" s="19" t="s">
        <v>139</v>
      </c>
      <c r="BE125" s="218">
        <f>IF(N125="základní",J125,0)</f>
        <v>0</v>
      </c>
      <c r="BF125" s="218">
        <f>IF(N125="snížená",J125,0)</f>
        <v>0</v>
      </c>
      <c r="BG125" s="218">
        <f>IF(N125="zákl. přenesená",J125,0)</f>
        <v>0</v>
      </c>
      <c r="BH125" s="218">
        <f>IF(N125="sníž. přenesená",J125,0)</f>
        <v>0</v>
      </c>
      <c r="BI125" s="218">
        <f>IF(N125="nulová",J125,0)</f>
        <v>0</v>
      </c>
      <c r="BJ125" s="19" t="s">
        <v>80</v>
      </c>
      <c r="BK125" s="218">
        <f>ROUND(I125*H125,2)</f>
        <v>0</v>
      </c>
      <c r="BL125" s="19" t="s">
        <v>147</v>
      </c>
      <c r="BM125" s="217" t="s">
        <v>233</v>
      </c>
    </row>
    <row r="126" s="2" customFormat="1">
      <c r="A126" s="40"/>
      <c r="B126" s="41"/>
      <c r="C126" s="42"/>
      <c r="D126" s="219" t="s">
        <v>148</v>
      </c>
      <c r="E126" s="42"/>
      <c r="F126" s="220" t="s">
        <v>943</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148</v>
      </c>
      <c r="AU126" s="19" t="s">
        <v>80</v>
      </c>
    </row>
    <row r="127" s="2" customFormat="1" ht="21.75" customHeight="1">
      <c r="A127" s="40"/>
      <c r="B127" s="41"/>
      <c r="C127" s="268" t="s">
        <v>235</v>
      </c>
      <c r="D127" s="268" t="s">
        <v>219</v>
      </c>
      <c r="E127" s="269" t="s">
        <v>944</v>
      </c>
      <c r="F127" s="270" t="s">
        <v>945</v>
      </c>
      <c r="G127" s="271" t="s">
        <v>902</v>
      </c>
      <c r="H127" s="272">
        <v>1</v>
      </c>
      <c r="I127" s="273"/>
      <c r="J127" s="274">
        <f>ROUND(I127*H127,2)</f>
        <v>0</v>
      </c>
      <c r="K127" s="270" t="s">
        <v>492</v>
      </c>
      <c r="L127" s="275"/>
      <c r="M127" s="276" t="s">
        <v>19</v>
      </c>
      <c r="N127" s="277" t="s">
        <v>43</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166</v>
      </c>
      <c r="AT127" s="217" t="s">
        <v>219</v>
      </c>
      <c r="AU127" s="217" t="s">
        <v>80</v>
      </c>
      <c r="AY127" s="19" t="s">
        <v>139</v>
      </c>
      <c r="BE127" s="218">
        <f>IF(N127="základní",J127,0)</f>
        <v>0</v>
      </c>
      <c r="BF127" s="218">
        <f>IF(N127="snížená",J127,0)</f>
        <v>0</v>
      </c>
      <c r="BG127" s="218">
        <f>IF(N127="zákl. přenesená",J127,0)</f>
        <v>0</v>
      </c>
      <c r="BH127" s="218">
        <f>IF(N127="sníž. přenesená",J127,0)</f>
        <v>0</v>
      </c>
      <c r="BI127" s="218">
        <f>IF(N127="nulová",J127,0)</f>
        <v>0</v>
      </c>
      <c r="BJ127" s="19" t="s">
        <v>80</v>
      </c>
      <c r="BK127" s="218">
        <f>ROUND(I127*H127,2)</f>
        <v>0</v>
      </c>
      <c r="BL127" s="19" t="s">
        <v>147</v>
      </c>
      <c r="BM127" s="217" t="s">
        <v>238</v>
      </c>
    </row>
    <row r="128" s="2" customFormat="1">
      <c r="A128" s="40"/>
      <c r="B128" s="41"/>
      <c r="C128" s="42"/>
      <c r="D128" s="219" t="s">
        <v>148</v>
      </c>
      <c r="E128" s="42"/>
      <c r="F128" s="220" t="s">
        <v>945</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148</v>
      </c>
      <c r="AU128" s="19" t="s">
        <v>80</v>
      </c>
    </row>
    <row r="129" s="2" customFormat="1" ht="16.5" customHeight="1">
      <c r="A129" s="40"/>
      <c r="B129" s="41"/>
      <c r="C129" s="268" t="s">
        <v>195</v>
      </c>
      <c r="D129" s="268" t="s">
        <v>219</v>
      </c>
      <c r="E129" s="269" t="s">
        <v>946</v>
      </c>
      <c r="F129" s="270" t="s">
        <v>947</v>
      </c>
      <c r="G129" s="271" t="s">
        <v>902</v>
      </c>
      <c r="H129" s="272">
        <v>1</v>
      </c>
      <c r="I129" s="273"/>
      <c r="J129" s="274">
        <f>ROUND(I129*H129,2)</f>
        <v>0</v>
      </c>
      <c r="K129" s="270" t="s">
        <v>492</v>
      </c>
      <c r="L129" s="275"/>
      <c r="M129" s="276" t="s">
        <v>19</v>
      </c>
      <c r="N129" s="277" t="s">
        <v>43</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166</v>
      </c>
      <c r="AT129" s="217" t="s">
        <v>219</v>
      </c>
      <c r="AU129" s="217" t="s">
        <v>80</v>
      </c>
      <c r="AY129" s="19" t="s">
        <v>139</v>
      </c>
      <c r="BE129" s="218">
        <f>IF(N129="základní",J129,0)</f>
        <v>0</v>
      </c>
      <c r="BF129" s="218">
        <f>IF(N129="snížená",J129,0)</f>
        <v>0</v>
      </c>
      <c r="BG129" s="218">
        <f>IF(N129="zákl. přenesená",J129,0)</f>
        <v>0</v>
      </c>
      <c r="BH129" s="218">
        <f>IF(N129="sníž. přenesená",J129,0)</f>
        <v>0</v>
      </c>
      <c r="BI129" s="218">
        <f>IF(N129="nulová",J129,0)</f>
        <v>0</v>
      </c>
      <c r="BJ129" s="19" t="s">
        <v>80</v>
      </c>
      <c r="BK129" s="218">
        <f>ROUND(I129*H129,2)</f>
        <v>0</v>
      </c>
      <c r="BL129" s="19" t="s">
        <v>147</v>
      </c>
      <c r="BM129" s="217" t="s">
        <v>243</v>
      </c>
    </row>
    <row r="130" s="2" customFormat="1">
      <c r="A130" s="40"/>
      <c r="B130" s="41"/>
      <c r="C130" s="42"/>
      <c r="D130" s="219" t="s">
        <v>148</v>
      </c>
      <c r="E130" s="42"/>
      <c r="F130" s="220" t="s">
        <v>947</v>
      </c>
      <c r="G130" s="42"/>
      <c r="H130" s="42"/>
      <c r="I130" s="221"/>
      <c r="J130" s="42"/>
      <c r="K130" s="42"/>
      <c r="L130" s="46"/>
      <c r="M130" s="222"/>
      <c r="N130" s="223"/>
      <c r="O130" s="86"/>
      <c r="P130" s="86"/>
      <c r="Q130" s="86"/>
      <c r="R130" s="86"/>
      <c r="S130" s="86"/>
      <c r="T130" s="87"/>
      <c r="U130" s="40"/>
      <c r="V130" s="40"/>
      <c r="W130" s="40"/>
      <c r="X130" s="40"/>
      <c r="Y130" s="40"/>
      <c r="Z130" s="40"/>
      <c r="AA130" s="40"/>
      <c r="AB130" s="40"/>
      <c r="AC130" s="40"/>
      <c r="AD130" s="40"/>
      <c r="AE130" s="40"/>
      <c r="AT130" s="19" t="s">
        <v>148</v>
      </c>
      <c r="AU130" s="19" t="s">
        <v>80</v>
      </c>
    </row>
    <row r="131" s="2" customFormat="1" ht="16.5" customHeight="1">
      <c r="A131" s="40"/>
      <c r="B131" s="41"/>
      <c r="C131" s="268" t="s">
        <v>7</v>
      </c>
      <c r="D131" s="268" t="s">
        <v>219</v>
      </c>
      <c r="E131" s="269" t="s">
        <v>948</v>
      </c>
      <c r="F131" s="270" t="s">
        <v>949</v>
      </c>
      <c r="G131" s="271" t="s">
        <v>907</v>
      </c>
      <c r="H131" s="272">
        <v>1</v>
      </c>
      <c r="I131" s="273"/>
      <c r="J131" s="274">
        <f>ROUND(I131*H131,2)</f>
        <v>0</v>
      </c>
      <c r="K131" s="270" t="s">
        <v>492</v>
      </c>
      <c r="L131" s="275"/>
      <c r="M131" s="276" t="s">
        <v>19</v>
      </c>
      <c r="N131" s="277" t="s">
        <v>43</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166</v>
      </c>
      <c r="AT131" s="217" t="s">
        <v>219</v>
      </c>
      <c r="AU131" s="217" t="s">
        <v>80</v>
      </c>
      <c r="AY131" s="19" t="s">
        <v>139</v>
      </c>
      <c r="BE131" s="218">
        <f>IF(N131="základní",J131,0)</f>
        <v>0</v>
      </c>
      <c r="BF131" s="218">
        <f>IF(N131="snížená",J131,0)</f>
        <v>0</v>
      </c>
      <c r="BG131" s="218">
        <f>IF(N131="zákl. přenesená",J131,0)</f>
        <v>0</v>
      </c>
      <c r="BH131" s="218">
        <f>IF(N131="sníž. přenesená",J131,0)</f>
        <v>0</v>
      </c>
      <c r="BI131" s="218">
        <f>IF(N131="nulová",J131,0)</f>
        <v>0</v>
      </c>
      <c r="BJ131" s="19" t="s">
        <v>80</v>
      </c>
      <c r="BK131" s="218">
        <f>ROUND(I131*H131,2)</f>
        <v>0</v>
      </c>
      <c r="BL131" s="19" t="s">
        <v>147</v>
      </c>
      <c r="BM131" s="217" t="s">
        <v>247</v>
      </c>
    </row>
    <row r="132" s="2" customFormat="1">
      <c r="A132" s="40"/>
      <c r="B132" s="41"/>
      <c r="C132" s="42"/>
      <c r="D132" s="219" t="s">
        <v>148</v>
      </c>
      <c r="E132" s="42"/>
      <c r="F132" s="220" t="s">
        <v>949</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148</v>
      </c>
      <c r="AU132" s="19" t="s">
        <v>80</v>
      </c>
    </row>
    <row r="133" s="12" customFormat="1" ht="25.92" customHeight="1">
      <c r="A133" s="12"/>
      <c r="B133" s="190"/>
      <c r="C133" s="191"/>
      <c r="D133" s="192" t="s">
        <v>71</v>
      </c>
      <c r="E133" s="193" t="s">
        <v>950</v>
      </c>
      <c r="F133" s="193" t="s">
        <v>951</v>
      </c>
      <c r="G133" s="191"/>
      <c r="H133" s="191"/>
      <c r="I133" s="194"/>
      <c r="J133" s="195">
        <f>BK133</f>
        <v>0</v>
      </c>
      <c r="K133" s="191"/>
      <c r="L133" s="196"/>
      <c r="M133" s="197"/>
      <c r="N133" s="198"/>
      <c r="O133" s="198"/>
      <c r="P133" s="199">
        <f>SUM(P134:P178)</f>
        <v>0</v>
      </c>
      <c r="Q133" s="198"/>
      <c r="R133" s="199">
        <f>SUM(R134:R178)</f>
        <v>0</v>
      </c>
      <c r="S133" s="198"/>
      <c r="T133" s="200">
        <f>SUM(T134:T178)</f>
        <v>0</v>
      </c>
      <c r="U133" s="12"/>
      <c r="V133" s="12"/>
      <c r="W133" s="12"/>
      <c r="X133" s="12"/>
      <c r="Y133" s="12"/>
      <c r="Z133" s="12"/>
      <c r="AA133" s="12"/>
      <c r="AB133" s="12"/>
      <c r="AC133" s="12"/>
      <c r="AD133" s="12"/>
      <c r="AE133" s="12"/>
      <c r="AR133" s="201" t="s">
        <v>80</v>
      </c>
      <c r="AT133" s="202" t="s">
        <v>71</v>
      </c>
      <c r="AU133" s="202" t="s">
        <v>72</v>
      </c>
      <c r="AY133" s="201" t="s">
        <v>139</v>
      </c>
      <c r="BK133" s="203">
        <f>SUM(BK134:BK178)</f>
        <v>0</v>
      </c>
    </row>
    <row r="134" s="2" customFormat="1" ht="24.15" customHeight="1">
      <c r="A134" s="40"/>
      <c r="B134" s="41"/>
      <c r="C134" s="268" t="s">
        <v>199</v>
      </c>
      <c r="D134" s="268" t="s">
        <v>219</v>
      </c>
      <c r="E134" s="269" t="s">
        <v>952</v>
      </c>
      <c r="F134" s="270" t="s">
        <v>953</v>
      </c>
      <c r="G134" s="271" t="s">
        <v>145</v>
      </c>
      <c r="H134" s="272">
        <v>1</v>
      </c>
      <c r="I134" s="273"/>
      <c r="J134" s="274">
        <f>ROUND(I134*H134,2)</f>
        <v>0</v>
      </c>
      <c r="K134" s="270" t="s">
        <v>492</v>
      </c>
      <c r="L134" s="275"/>
      <c r="M134" s="276" t="s">
        <v>19</v>
      </c>
      <c r="N134" s="277"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166</v>
      </c>
      <c r="AT134" s="217" t="s">
        <v>219</v>
      </c>
      <c r="AU134" s="217" t="s">
        <v>80</v>
      </c>
      <c r="AY134" s="19" t="s">
        <v>139</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147</v>
      </c>
      <c r="BM134" s="217" t="s">
        <v>250</v>
      </c>
    </row>
    <row r="135" s="2" customFormat="1">
      <c r="A135" s="40"/>
      <c r="B135" s="41"/>
      <c r="C135" s="42"/>
      <c r="D135" s="219" t="s">
        <v>148</v>
      </c>
      <c r="E135" s="42"/>
      <c r="F135" s="220" t="s">
        <v>953</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148</v>
      </c>
      <c r="AU135" s="19" t="s">
        <v>80</v>
      </c>
    </row>
    <row r="136" s="2" customFormat="1" ht="16.5" customHeight="1">
      <c r="A136" s="40"/>
      <c r="B136" s="41"/>
      <c r="C136" s="268" t="s">
        <v>252</v>
      </c>
      <c r="D136" s="268" t="s">
        <v>219</v>
      </c>
      <c r="E136" s="269" t="s">
        <v>954</v>
      </c>
      <c r="F136" s="270" t="s">
        <v>955</v>
      </c>
      <c r="G136" s="271" t="s">
        <v>145</v>
      </c>
      <c r="H136" s="272">
        <v>2</v>
      </c>
      <c r="I136" s="273"/>
      <c r="J136" s="274">
        <f>ROUND(I136*H136,2)</f>
        <v>0</v>
      </c>
      <c r="K136" s="270" t="s">
        <v>492</v>
      </c>
      <c r="L136" s="275"/>
      <c r="M136" s="276" t="s">
        <v>19</v>
      </c>
      <c r="N136" s="277"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166</v>
      </c>
      <c r="AT136" s="217" t="s">
        <v>219</v>
      </c>
      <c r="AU136" s="217" t="s">
        <v>80</v>
      </c>
      <c r="AY136" s="19" t="s">
        <v>139</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147</v>
      </c>
      <c r="BM136" s="217" t="s">
        <v>255</v>
      </c>
    </row>
    <row r="137" s="2" customFormat="1">
      <c r="A137" s="40"/>
      <c r="B137" s="41"/>
      <c r="C137" s="42"/>
      <c r="D137" s="219" t="s">
        <v>148</v>
      </c>
      <c r="E137" s="42"/>
      <c r="F137" s="220" t="s">
        <v>955</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148</v>
      </c>
      <c r="AU137" s="19" t="s">
        <v>80</v>
      </c>
    </row>
    <row r="138" s="2" customFormat="1" ht="16.5" customHeight="1">
      <c r="A138" s="40"/>
      <c r="B138" s="41"/>
      <c r="C138" s="268" t="s">
        <v>202</v>
      </c>
      <c r="D138" s="268" t="s">
        <v>219</v>
      </c>
      <c r="E138" s="269" t="s">
        <v>956</v>
      </c>
      <c r="F138" s="270" t="s">
        <v>957</v>
      </c>
      <c r="G138" s="271" t="s">
        <v>145</v>
      </c>
      <c r="H138" s="272">
        <v>10</v>
      </c>
      <c r="I138" s="273"/>
      <c r="J138" s="274">
        <f>ROUND(I138*H138,2)</f>
        <v>0</v>
      </c>
      <c r="K138" s="270" t="s">
        <v>492</v>
      </c>
      <c r="L138" s="275"/>
      <c r="M138" s="276" t="s">
        <v>19</v>
      </c>
      <c r="N138" s="277"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166</v>
      </c>
      <c r="AT138" s="217" t="s">
        <v>219</v>
      </c>
      <c r="AU138" s="217" t="s">
        <v>80</v>
      </c>
      <c r="AY138" s="19" t="s">
        <v>139</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147</v>
      </c>
      <c r="BM138" s="217" t="s">
        <v>259</v>
      </c>
    </row>
    <row r="139" s="2" customFormat="1">
      <c r="A139" s="40"/>
      <c r="B139" s="41"/>
      <c r="C139" s="42"/>
      <c r="D139" s="219" t="s">
        <v>148</v>
      </c>
      <c r="E139" s="42"/>
      <c r="F139" s="220" t="s">
        <v>957</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148</v>
      </c>
      <c r="AU139" s="19" t="s">
        <v>80</v>
      </c>
    </row>
    <row r="140" s="2" customFormat="1" ht="21.75" customHeight="1">
      <c r="A140" s="40"/>
      <c r="B140" s="41"/>
      <c r="C140" s="268" t="s">
        <v>261</v>
      </c>
      <c r="D140" s="268" t="s">
        <v>219</v>
      </c>
      <c r="E140" s="269" t="s">
        <v>958</v>
      </c>
      <c r="F140" s="270" t="s">
        <v>959</v>
      </c>
      <c r="G140" s="271" t="s">
        <v>145</v>
      </c>
      <c r="H140" s="272">
        <v>6</v>
      </c>
      <c r="I140" s="273"/>
      <c r="J140" s="274">
        <f>ROUND(I140*H140,2)</f>
        <v>0</v>
      </c>
      <c r="K140" s="270" t="s">
        <v>492</v>
      </c>
      <c r="L140" s="275"/>
      <c r="M140" s="276" t="s">
        <v>19</v>
      </c>
      <c r="N140" s="277"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166</v>
      </c>
      <c r="AT140" s="217" t="s">
        <v>219</v>
      </c>
      <c r="AU140" s="217" t="s">
        <v>80</v>
      </c>
      <c r="AY140" s="19" t="s">
        <v>139</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147</v>
      </c>
      <c r="BM140" s="217" t="s">
        <v>264</v>
      </c>
    </row>
    <row r="141" s="2" customFormat="1">
      <c r="A141" s="40"/>
      <c r="B141" s="41"/>
      <c r="C141" s="42"/>
      <c r="D141" s="219" t="s">
        <v>148</v>
      </c>
      <c r="E141" s="42"/>
      <c r="F141" s="220" t="s">
        <v>959</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148</v>
      </c>
      <c r="AU141" s="19" t="s">
        <v>80</v>
      </c>
    </row>
    <row r="142" s="2" customFormat="1" ht="16.5" customHeight="1">
      <c r="A142" s="40"/>
      <c r="B142" s="41"/>
      <c r="C142" s="268" t="s">
        <v>214</v>
      </c>
      <c r="D142" s="268" t="s">
        <v>219</v>
      </c>
      <c r="E142" s="269" t="s">
        <v>960</v>
      </c>
      <c r="F142" s="270" t="s">
        <v>961</v>
      </c>
      <c r="G142" s="271" t="s">
        <v>145</v>
      </c>
      <c r="H142" s="272">
        <v>2</v>
      </c>
      <c r="I142" s="273"/>
      <c r="J142" s="274">
        <f>ROUND(I142*H142,2)</f>
        <v>0</v>
      </c>
      <c r="K142" s="270" t="s">
        <v>492</v>
      </c>
      <c r="L142" s="275"/>
      <c r="M142" s="276" t="s">
        <v>19</v>
      </c>
      <c r="N142" s="277"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166</v>
      </c>
      <c r="AT142" s="217" t="s">
        <v>219</v>
      </c>
      <c r="AU142" s="217" t="s">
        <v>80</v>
      </c>
      <c r="AY142" s="19" t="s">
        <v>139</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147</v>
      </c>
      <c r="BM142" s="217" t="s">
        <v>267</v>
      </c>
    </row>
    <row r="143" s="2" customFormat="1">
      <c r="A143" s="40"/>
      <c r="B143" s="41"/>
      <c r="C143" s="42"/>
      <c r="D143" s="219" t="s">
        <v>148</v>
      </c>
      <c r="E143" s="42"/>
      <c r="F143" s="220" t="s">
        <v>961</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148</v>
      </c>
      <c r="AU143" s="19" t="s">
        <v>80</v>
      </c>
    </row>
    <row r="144" s="2" customFormat="1" ht="16.5" customHeight="1">
      <c r="A144" s="40"/>
      <c r="B144" s="41"/>
      <c r="C144" s="268" t="s">
        <v>270</v>
      </c>
      <c r="D144" s="268" t="s">
        <v>219</v>
      </c>
      <c r="E144" s="269" t="s">
        <v>962</v>
      </c>
      <c r="F144" s="270" t="s">
        <v>963</v>
      </c>
      <c r="G144" s="271" t="s">
        <v>145</v>
      </c>
      <c r="H144" s="272">
        <v>1</v>
      </c>
      <c r="I144" s="273"/>
      <c r="J144" s="274">
        <f>ROUND(I144*H144,2)</f>
        <v>0</v>
      </c>
      <c r="K144" s="270" t="s">
        <v>492</v>
      </c>
      <c r="L144" s="275"/>
      <c r="M144" s="276" t="s">
        <v>19</v>
      </c>
      <c r="N144" s="277"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166</v>
      </c>
      <c r="AT144" s="217" t="s">
        <v>219</v>
      </c>
      <c r="AU144" s="217" t="s">
        <v>80</v>
      </c>
      <c r="AY144" s="19" t="s">
        <v>139</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147</v>
      </c>
      <c r="BM144" s="217" t="s">
        <v>273</v>
      </c>
    </row>
    <row r="145" s="2" customFormat="1">
      <c r="A145" s="40"/>
      <c r="B145" s="41"/>
      <c r="C145" s="42"/>
      <c r="D145" s="219" t="s">
        <v>148</v>
      </c>
      <c r="E145" s="42"/>
      <c r="F145" s="220" t="s">
        <v>963</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148</v>
      </c>
      <c r="AU145" s="19" t="s">
        <v>80</v>
      </c>
    </row>
    <row r="146" s="2" customFormat="1" ht="16.5" customHeight="1">
      <c r="A146" s="40"/>
      <c r="B146" s="41"/>
      <c r="C146" s="268" t="s">
        <v>217</v>
      </c>
      <c r="D146" s="268" t="s">
        <v>219</v>
      </c>
      <c r="E146" s="269" t="s">
        <v>964</v>
      </c>
      <c r="F146" s="270" t="s">
        <v>965</v>
      </c>
      <c r="G146" s="271" t="s">
        <v>145</v>
      </c>
      <c r="H146" s="272">
        <v>2</v>
      </c>
      <c r="I146" s="273"/>
      <c r="J146" s="274">
        <f>ROUND(I146*H146,2)</f>
        <v>0</v>
      </c>
      <c r="K146" s="270" t="s">
        <v>19</v>
      </c>
      <c r="L146" s="275"/>
      <c r="M146" s="276" t="s">
        <v>19</v>
      </c>
      <c r="N146" s="277"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166</v>
      </c>
      <c r="AT146" s="217" t="s">
        <v>219</v>
      </c>
      <c r="AU146" s="217" t="s">
        <v>80</v>
      </c>
      <c r="AY146" s="19" t="s">
        <v>139</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147</v>
      </c>
      <c r="BM146" s="217" t="s">
        <v>282</v>
      </c>
    </row>
    <row r="147" s="2" customFormat="1">
      <c r="A147" s="40"/>
      <c r="B147" s="41"/>
      <c r="C147" s="42"/>
      <c r="D147" s="219" t="s">
        <v>148</v>
      </c>
      <c r="E147" s="42"/>
      <c r="F147" s="220" t="s">
        <v>965</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148</v>
      </c>
      <c r="AU147" s="19" t="s">
        <v>80</v>
      </c>
    </row>
    <row r="148" s="2" customFormat="1" ht="16.5" customHeight="1">
      <c r="A148" s="40"/>
      <c r="B148" s="41"/>
      <c r="C148" s="268" t="s">
        <v>284</v>
      </c>
      <c r="D148" s="268" t="s">
        <v>219</v>
      </c>
      <c r="E148" s="269" t="s">
        <v>966</v>
      </c>
      <c r="F148" s="270" t="s">
        <v>967</v>
      </c>
      <c r="G148" s="271" t="s">
        <v>145</v>
      </c>
      <c r="H148" s="272">
        <v>2</v>
      </c>
      <c r="I148" s="273"/>
      <c r="J148" s="274">
        <f>ROUND(I148*H148,2)</f>
        <v>0</v>
      </c>
      <c r="K148" s="270" t="s">
        <v>19</v>
      </c>
      <c r="L148" s="275"/>
      <c r="M148" s="276" t="s">
        <v>19</v>
      </c>
      <c r="N148" s="277"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166</v>
      </c>
      <c r="AT148" s="217" t="s">
        <v>219</v>
      </c>
      <c r="AU148" s="217" t="s">
        <v>80</v>
      </c>
      <c r="AY148" s="19" t="s">
        <v>139</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147</v>
      </c>
      <c r="BM148" s="217" t="s">
        <v>287</v>
      </c>
    </row>
    <row r="149" s="2" customFormat="1">
      <c r="A149" s="40"/>
      <c r="B149" s="41"/>
      <c r="C149" s="42"/>
      <c r="D149" s="219" t="s">
        <v>148</v>
      </c>
      <c r="E149" s="42"/>
      <c r="F149" s="220" t="s">
        <v>967</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148</v>
      </c>
      <c r="AU149" s="19" t="s">
        <v>80</v>
      </c>
    </row>
    <row r="150" s="2" customFormat="1" ht="16.5" customHeight="1">
      <c r="A150" s="40"/>
      <c r="B150" s="41"/>
      <c r="C150" s="268" t="s">
        <v>222</v>
      </c>
      <c r="D150" s="268" t="s">
        <v>219</v>
      </c>
      <c r="E150" s="269" t="s">
        <v>968</v>
      </c>
      <c r="F150" s="270" t="s">
        <v>969</v>
      </c>
      <c r="G150" s="271" t="s">
        <v>902</v>
      </c>
      <c r="H150" s="272">
        <v>1</v>
      </c>
      <c r="I150" s="273"/>
      <c r="J150" s="274">
        <f>ROUND(I150*H150,2)</f>
        <v>0</v>
      </c>
      <c r="K150" s="270" t="s">
        <v>492</v>
      </c>
      <c r="L150" s="275"/>
      <c r="M150" s="276" t="s">
        <v>19</v>
      </c>
      <c r="N150" s="277"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166</v>
      </c>
      <c r="AT150" s="217" t="s">
        <v>219</v>
      </c>
      <c r="AU150" s="217" t="s">
        <v>80</v>
      </c>
      <c r="AY150" s="19" t="s">
        <v>139</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147</v>
      </c>
      <c r="BM150" s="217" t="s">
        <v>291</v>
      </c>
    </row>
    <row r="151" s="2" customFormat="1">
      <c r="A151" s="40"/>
      <c r="B151" s="41"/>
      <c r="C151" s="42"/>
      <c r="D151" s="219" t="s">
        <v>148</v>
      </c>
      <c r="E151" s="42"/>
      <c r="F151" s="220" t="s">
        <v>969</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148</v>
      </c>
      <c r="AU151" s="19" t="s">
        <v>80</v>
      </c>
    </row>
    <row r="152" s="2" customFormat="1" ht="16.5" customHeight="1">
      <c r="A152" s="40"/>
      <c r="B152" s="41"/>
      <c r="C152" s="268" t="s">
        <v>293</v>
      </c>
      <c r="D152" s="268" t="s">
        <v>219</v>
      </c>
      <c r="E152" s="269" t="s">
        <v>970</v>
      </c>
      <c r="F152" s="270" t="s">
        <v>971</v>
      </c>
      <c r="G152" s="271" t="s">
        <v>902</v>
      </c>
      <c r="H152" s="272">
        <v>5</v>
      </c>
      <c r="I152" s="273"/>
      <c r="J152" s="274">
        <f>ROUND(I152*H152,2)</f>
        <v>0</v>
      </c>
      <c r="K152" s="270" t="s">
        <v>492</v>
      </c>
      <c r="L152" s="275"/>
      <c r="M152" s="276" t="s">
        <v>19</v>
      </c>
      <c r="N152" s="277" t="s">
        <v>43</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166</v>
      </c>
      <c r="AT152" s="217" t="s">
        <v>219</v>
      </c>
      <c r="AU152" s="217" t="s">
        <v>80</v>
      </c>
      <c r="AY152" s="19" t="s">
        <v>139</v>
      </c>
      <c r="BE152" s="218">
        <f>IF(N152="základní",J152,0)</f>
        <v>0</v>
      </c>
      <c r="BF152" s="218">
        <f>IF(N152="snížená",J152,0)</f>
        <v>0</v>
      </c>
      <c r="BG152" s="218">
        <f>IF(N152="zákl. přenesená",J152,0)</f>
        <v>0</v>
      </c>
      <c r="BH152" s="218">
        <f>IF(N152="sníž. přenesená",J152,0)</f>
        <v>0</v>
      </c>
      <c r="BI152" s="218">
        <f>IF(N152="nulová",J152,0)</f>
        <v>0</v>
      </c>
      <c r="BJ152" s="19" t="s">
        <v>80</v>
      </c>
      <c r="BK152" s="218">
        <f>ROUND(I152*H152,2)</f>
        <v>0</v>
      </c>
      <c r="BL152" s="19" t="s">
        <v>147</v>
      </c>
      <c r="BM152" s="217" t="s">
        <v>296</v>
      </c>
    </row>
    <row r="153" s="2" customFormat="1">
      <c r="A153" s="40"/>
      <c r="B153" s="41"/>
      <c r="C153" s="42"/>
      <c r="D153" s="219" t="s">
        <v>148</v>
      </c>
      <c r="E153" s="42"/>
      <c r="F153" s="220" t="s">
        <v>971</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148</v>
      </c>
      <c r="AU153" s="19" t="s">
        <v>80</v>
      </c>
    </row>
    <row r="154" s="2" customFormat="1" ht="16.5" customHeight="1">
      <c r="A154" s="40"/>
      <c r="B154" s="41"/>
      <c r="C154" s="268" t="s">
        <v>225</v>
      </c>
      <c r="D154" s="268" t="s">
        <v>219</v>
      </c>
      <c r="E154" s="269" t="s">
        <v>972</v>
      </c>
      <c r="F154" s="270" t="s">
        <v>973</v>
      </c>
      <c r="G154" s="271" t="s">
        <v>902</v>
      </c>
      <c r="H154" s="272">
        <v>4</v>
      </c>
      <c r="I154" s="273"/>
      <c r="J154" s="274">
        <f>ROUND(I154*H154,2)</f>
        <v>0</v>
      </c>
      <c r="K154" s="270" t="s">
        <v>492</v>
      </c>
      <c r="L154" s="275"/>
      <c r="M154" s="276" t="s">
        <v>19</v>
      </c>
      <c r="N154" s="277" t="s">
        <v>43</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166</v>
      </c>
      <c r="AT154" s="217" t="s">
        <v>219</v>
      </c>
      <c r="AU154" s="217" t="s">
        <v>80</v>
      </c>
      <c r="AY154" s="19" t="s">
        <v>139</v>
      </c>
      <c r="BE154" s="218">
        <f>IF(N154="základní",J154,0)</f>
        <v>0</v>
      </c>
      <c r="BF154" s="218">
        <f>IF(N154="snížená",J154,0)</f>
        <v>0</v>
      </c>
      <c r="BG154" s="218">
        <f>IF(N154="zákl. přenesená",J154,0)</f>
        <v>0</v>
      </c>
      <c r="BH154" s="218">
        <f>IF(N154="sníž. přenesená",J154,0)</f>
        <v>0</v>
      </c>
      <c r="BI154" s="218">
        <f>IF(N154="nulová",J154,0)</f>
        <v>0</v>
      </c>
      <c r="BJ154" s="19" t="s">
        <v>80</v>
      </c>
      <c r="BK154" s="218">
        <f>ROUND(I154*H154,2)</f>
        <v>0</v>
      </c>
      <c r="BL154" s="19" t="s">
        <v>147</v>
      </c>
      <c r="BM154" s="217" t="s">
        <v>300</v>
      </c>
    </row>
    <row r="155" s="2" customFormat="1">
      <c r="A155" s="40"/>
      <c r="B155" s="41"/>
      <c r="C155" s="42"/>
      <c r="D155" s="219" t="s">
        <v>148</v>
      </c>
      <c r="E155" s="42"/>
      <c r="F155" s="220" t="s">
        <v>973</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148</v>
      </c>
      <c r="AU155" s="19" t="s">
        <v>80</v>
      </c>
    </row>
    <row r="156" s="2" customFormat="1" ht="16.5" customHeight="1">
      <c r="A156" s="40"/>
      <c r="B156" s="41"/>
      <c r="C156" s="268" t="s">
        <v>302</v>
      </c>
      <c r="D156" s="268" t="s">
        <v>219</v>
      </c>
      <c r="E156" s="269" t="s">
        <v>974</v>
      </c>
      <c r="F156" s="270" t="s">
        <v>975</v>
      </c>
      <c r="G156" s="271" t="s">
        <v>902</v>
      </c>
      <c r="H156" s="272">
        <v>1</v>
      </c>
      <c r="I156" s="273"/>
      <c r="J156" s="274">
        <f>ROUND(I156*H156,2)</f>
        <v>0</v>
      </c>
      <c r="K156" s="270" t="s">
        <v>492</v>
      </c>
      <c r="L156" s="275"/>
      <c r="M156" s="276" t="s">
        <v>19</v>
      </c>
      <c r="N156" s="277"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166</v>
      </c>
      <c r="AT156" s="217" t="s">
        <v>219</v>
      </c>
      <c r="AU156" s="217" t="s">
        <v>80</v>
      </c>
      <c r="AY156" s="19" t="s">
        <v>139</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147</v>
      </c>
      <c r="BM156" s="217" t="s">
        <v>305</v>
      </c>
    </row>
    <row r="157" s="2" customFormat="1">
      <c r="A157" s="40"/>
      <c r="B157" s="41"/>
      <c r="C157" s="42"/>
      <c r="D157" s="219" t="s">
        <v>148</v>
      </c>
      <c r="E157" s="42"/>
      <c r="F157" s="220" t="s">
        <v>975</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148</v>
      </c>
      <c r="AU157" s="19" t="s">
        <v>80</v>
      </c>
    </row>
    <row r="158" s="2" customFormat="1" ht="16.5" customHeight="1">
      <c r="A158" s="40"/>
      <c r="B158" s="41"/>
      <c r="C158" s="268" t="s">
        <v>157</v>
      </c>
      <c r="D158" s="268" t="s">
        <v>219</v>
      </c>
      <c r="E158" s="269" t="s">
        <v>976</v>
      </c>
      <c r="F158" s="270" t="s">
        <v>977</v>
      </c>
      <c r="G158" s="271" t="s">
        <v>902</v>
      </c>
      <c r="H158" s="272">
        <v>2</v>
      </c>
      <c r="I158" s="273"/>
      <c r="J158" s="274">
        <f>ROUND(I158*H158,2)</f>
        <v>0</v>
      </c>
      <c r="K158" s="270" t="s">
        <v>492</v>
      </c>
      <c r="L158" s="275"/>
      <c r="M158" s="276" t="s">
        <v>19</v>
      </c>
      <c r="N158" s="277" t="s">
        <v>43</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166</v>
      </c>
      <c r="AT158" s="217" t="s">
        <v>219</v>
      </c>
      <c r="AU158" s="217" t="s">
        <v>80</v>
      </c>
      <c r="AY158" s="19" t="s">
        <v>139</v>
      </c>
      <c r="BE158" s="218">
        <f>IF(N158="základní",J158,0)</f>
        <v>0</v>
      </c>
      <c r="BF158" s="218">
        <f>IF(N158="snížená",J158,0)</f>
        <v>0</v>
      </c>
      <c r="BG158" s="218">
        <f>IF(N158="zákl. přenesená",J158,0)</f>
        <v>0</v>
      </c>
      <c r="BH158" s="218">
        <f>IF(N158="sníž. přenesená",J158,0)</f>
        <v>0</v>
      </c>
      <c r="BI158" s="218">
        <f>IF(N158="nulová",J158,0)</f>
        <v>0</v>
      </c>
      <c r="BJ158" s="19" t="s">
        <v>80</v>
      </c>
      <c r="BK158" s="218">
        <f>ROUND(I158*H158,2)</f>
        <v>0</v>
      </c>
      <c r="BL158" s="19" t="s">
        <v>147</v>
      </c>
      <c r="BM158" s="217" t="s">
        <v>313</v>
      </c>
    </row>
    <row r="159" s="2" customFormat="1">
      <c r="A159" s="40"/>
      <c r="B159" s="41"/>
      <c r="C159" s="42"/>
      <c r="D159" s="219" t="s">
        <v>148</v>
      </c>
      <c r="E159" s="42"/>
      <c r="F159" s="220" t="s">
        <v>977</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148</v>
      </c>
      <c r="AU159" s="19" t="s">
        <v>80</v>
      </c>
    </row>
    <row r="160" s="2" customFormat="1" ht="16.5" customHeight="1">
      <c r="A160" s="40"/>
      <c r="B160" s="41"/>
      <c r="C160" s="268" t="s">
        <v>315</v>
      </c>
      <c r="D160" s="268" t="s">
        <v>219</v>
      </c>
      <c r="E160" s="269" t="s">
        <v>978</v>
      </c>
      <c r="F160" s="270" t="s">
        <v>979</v>
      </c>
      <c r="G160" s="271" t="s">
        <v>902</v>
      </c>
      <c r="H160" s="272">
        <v>1</v>
      </c>
      <c r="I160" s="273"/>
      <c r="J160" s="274">
        <f>ROUND(I160*H160,2)</f>
        <v>0</v>
      </c>
      <c r="K160" s="270" t="s">
        <v>492</v>
      </c>
      <c r="L160" s="275"/>
      <c r="M160" s="276" t="s">
        <v>19</v>
      </c>
      <c r="N160" s="277"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166</v>
      </c>
      <c r="AT160" s="217" t="s">
        <v>219</v>
      </c>
      <c r="AU160" s="217" t="s">
        <v>80</v>
      </c>
      <c r="AY160" s="19" t="s">
        <v>139</v>
      </c>
      <c r="BE160" s="218">
        <f>IF(N160="základní",J160,0)</f>
        <v>0</v>
      </c>
      <c r="BF160" s="218">
        <f>IF(N160="snížená",J160,0)</f>
        <v>0</v>
      </c>
      <c r="BG160" s="218">
        <f>IF(N160="zákl. přenesená",J160,0)</f>
        <v>0</v>
      </c>
      <c r="BH160" s="218">
        <f>IF(N160="sníž. přenesená",J160,0)</f>
        <v>0</v>
      </c>
      <c r="BI160" s="218">
        <f>IF(N160="nulová",J160,0)</f>
        <v>0</v>
      </c>
      <c r="BJ160" s="19" t="s">
        <v>80</v>
      </c>
      <c r="BK160" s="218">
        <f>ROUND(I160*H160,2)</f>
        <v>0</v>
      </c>
      <c r="BL160" s="19" t="s">
        <v>147</v>
      </c>
      <c r="BM160" s="217" t="s">
        <v>319</v>
      </c>
    </row>
    <row r="161" s="2" customFormat="1">
      <c r="A161" s="40"/>
      <c r="B161" s="41"/>
      <c r="C161" s="42"/>
      <c r="D161" s="219" t="s">
        <v>148</v>
      </c>
      <c r="E161" s="42"/>
      <c r="F161" s="220" t="s">
        <v>979</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148</v>
      </c>
      <c r="AU161" s="19" t="s">
        <v>80</v>
      </c>
    </row>
    <row r="162" s="2" customFormat="1" ht="16.5" customHeight="1">
      <c r="A162" s="40"/>
      <c r="B162" s="41"/>
      <c r="C162" s="268" t="s">
        <v>233</v>
      </c>
      <c r="D162" s="268" t="s">
        <v>219</v>
      </c>
      <c r="E162" s="269" t="s">
        <v>980</v>
      </c>
      <c r="F162" s="270" t="s">
        <v>981</v>
      </c>
      <c r="G162" s="271" t="s">
        <v>902</v>
      </c>
      <c r="H162" s="272">
        <v>1</v>
      </c>
      <c r="I162" s="273"/>
      <c r="J162" s="274">
        <f>ROUND(I162*H162,2)</f>
        <v>0</v>
      </c>
      <c r="K162" s="270" t="s">
        <v>492</v>
      </c>
      <c r="L162" s="275"/>
      <c r="M162" s="276" t="s">
        <v>19</v>
      </c>
      <c r="N162" s="277"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166</v>
      </c>
      <c r="AT162" s="217" t="s">
        <v>219</v>
      </c>
      <c r="AU162" s="217" t="s">
        <v>80</v>
      </c>
      <c r="AY162" s="19" t="s">
        <v>139</v>
      </c>
      <c r="BE162" s="218">
        <f>IF(N162="základní",J162,0)</f>
        <v>0</v>
      </c>
      <c r="BF162" s="218">
        <f>IF(N162="snížená",J162,0)</f>
        <v>0</v>
      </c>
      <c r="BG162" s="218">
        <f>IF(N162="zákl. přenesená",J162,0)</f>
        <v>0</v>
      </c>
      <c r="BH162" s="218">
        <f>IF(N162="sníž. přenesená",J162,0)</f>
        <v>0</v>
      </c>
      <c r="BI162" s="218">
        <f>IF(N162="nulová",J162,0)</f>
        <v>0</v>
      </c>
      <c r="BJ162" s="19" t="s">
        <v>80</v>
      </c>
      <c r="BK162" s="218">
        <f>ROUND(I162*H162,2)</f>
        <v>0</v>
      </c>
      <c r="BL162" s="19" t="s">
        <v>147</v>
      </c>
      <c r="BM162" s="217" t="s">
        <v>324</v>
      </c>
    </row>
    <row r="163" s="2" customFormat="1">
      <c r="A163" s="40"/>
      <c r="B163" s="41"/>
      <c r="C163" s="42"/>
      <c r="D163" s="219" t="s">
        <v>148</v>
      </c>
      <c r="E163" s="42"/>
      <c r="F163" s="220" t="s">
        <v>981</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148</v>
      </c>
      <c r="AU163" s="19" t="s">
        <v>80</v>
      </c>
    </row>
    <row r="164" s="2" customFormat="1" ht="16.5" customHeight="1">
      <c r="A164" s="40"/>
      <c r="B164" s="41"/>
      <c r="C164" s="268" t="s">
        <v>326</v>
      </c>
      <c r="D164" s="268" t="s">
        <v>219</v>
      </c>
      <c r="E164" s="269" t="s">
        <v>982</v>
      </c>
      <c r="F164" s="270" t="s">
        <v>983</v>
      </c>
      <c r="G164" s="271" t="s">
        <v>902</v>
      </c>
      <c r="H164" s="272">
        <v>14</v>
      </c>
      <c r="I164" s="273"/>
      <c r="J164" s="274">
        <f>ROUND(I164*H164,2)</f>
        <v>0</v>
      </c>
      <c r="K164" s="270" t="s">
        <v>492</v>
      </c>
      <c r="L164" s="275"/>
      <c r="M164" s="276" t="s">
        <v>19</v>
      </c>
      <c r="N164" s="277"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166</v>
      </c>
      <c r="AT164" s="217" t="s">
        <v>219</v>
      </c>
      <c r="AU164" s="217" t="s">
        <v>80</v>
      </c>
      <c r="AY164" s="19" t="s">
        <v>139</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147</v>
      </c>
      <c r="BM164" s="217" t="s">
        <v>329</v>
      </c>
    </row>
    <row r="165" s="2" customFormat="1">
      <c r="A165" s="40"/>
      <c r="B165" s="41"/>
      <c r="C165" s="42"/>
      <c r="D165" s="219" t="s">
        <v>148</v>
      </c>
      <c r="E165" s="42"/>
      <c r="F165" s="220" t="s">
        <v>983</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148</v>
      </c>
      <c r="AU165" s="19" t="s">
        <v>80</v>
      </c>
    </row>
    <row r="166" s="2" customFormat="1" ht="16.5" customHeight="1">
      <c r="A166" s="40"/>
      <c r="B166" s="41"/>
      <c r="C166" s="268" t="s">
        <v>238</v>
      </c>
      <c r="D166" s="268" t="s">
        <v>219</v>
      </c>
      <c r="E166" s="269" t="s">
        <v>984</v>
      </c>
      <c r="F166" s="270" t="s">
        <v>985</v>
      </c>
      <c r="G166" s="271" t="s">
        <v>902</v>
      </c>
      <c r="H166" s="272">
        <v>20</v>
      </c>
      <c r="I166" s="273"/>
      <c r="J166" s="274">
        <f>ROUND(I166*H166,2)</f>
        <v>0</v>
      </c>
      <c r="K166" s="270" t="s">
        <v>492</v>
      </c>
      <c r="L166" s="275"/>
      <c r="M166" s="276" t="s">
        <v>19</v>
      </c>
      <c r="N166" s="277" t="s">
        <v>43</v>
      </c>
      <c r="O166" s="86"/>
      <c r="P166" s="215">
        <f>O166*H166</f>
        <v>0</v>
      </c>
      <c r="Q166" s="215">
        <v>0</v>
      </c>
      <c r="R166" s="215">
        <f>Q166*H166</f>
        <v>0</v>
      </c>
      <c r="S166" s="215">
        <v>0</v>
      </c>
      <c r="T166" s="216">
        <f>S166*H166</f>
        <v>0</v>
      </c>
      <c r="U166" s="40"/>
      <c r="V166" s="40"/>
      <c r="W166" s="40"/>
      <c r="X166" s="40"/>
      <c r="Y166" s="40"/>
      <c r="Z166" s="40"/>
      <c r="AA166" s="40"/>
      <c r="AB166" s="40"/>
      <c r="AC166" s="40"/>
      <c r="AD166" s="40"/>
      <c r="AE166" s="40"/>
      <c r="AR166" s="217" t="s">
        <v>166</v>
      </c>
      <c r="AT166" s="217" t="s">
        <v>219</v>
      </c>
      <c r="AU166" s="217" t="s">
        <v>80</v>
      </c>
      <c r="AY166" s="19" t="s">
        <v>139</v>
      </c>
      <c r="BE166" s="218">
        <f>IF(N166="základní",J166,0)</f>
        <v>0</v>
      </c>
      <c r="BF166" s="218">
        <f>IF(N166="snížená",J166,0)</f>
        <v>0</v>
      </c>
      <c r="BG166" s="218">
        <f>IF(N166="zákl. přenesená",J166,0)</f>
        <v>0</v>
      </c>
      <c r="BH166" s="218">
        <f>IF(N166="sníž. přenesená",J166,0)</f>
        <v>0</v>
      </c>
      <c r="BI166" s="218">
        <f>IF(N166="nulová",J166,0)</f>
        <v>0</v>
      </c>
      <c r="BJ166" s="19" t="s">
        <v>80</v>
      </c>
      <c r="BK166" s="218">
        <f>ROUND(I166*H166,2)</f>
        <v>0</v>
      </c>
      <c r="BL166" s="19" t="s">
        <v>147</v>
      </c>
      <c r="BM166" s="217" t="s">
        <v>333</v>
      </c>
    </row>
    <row r="167" s="2" customFormat="1">
      <c r="A167" s="40"/>
      <c r="B167" s="41"/>
      <c r="C167" s="42"/>
      <c r="D167" s="219" t="s">
        <v>148</v>
      </c>
      <c r="E167" s="42"/>
      <c r="F167" s="220" t="s">
        <v>985</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148</v>
      </c>
      <c r="AU167" s="19" t="s">
        <v>80</v>
      </c>
    </row>
    <row r="168" s="2" customFormat="1" ht="16.5" customHeight="1">
      <c r="A168" s="40"/>
      <c r="B168" s="41"/>
      <c r="C168" s="268" t="s">
        <v>335</v>
      </c>
      <c r="D168" s="268" t="s">
        <v>219</v>
      </c>
      <c r="E168" s="269" t="s">
        <v>986</v>
      </c>
      <c r="F168" s="270" t="s">
        <v>987</v>
      </c>
      <c r="G168" s="271" t="s">
        <v>902</v>
      </c>
      <c r="H168" s="272">
        <v>32</v>
      </c>
      <c r="I168" s="273"/>
      <c r="J168" s="274">
        <f>ROUND(I168*H168,2)</f>
        <v>0</v>
      </c>
      <c r="K168" s="270" t="s">
        <v>492</v>
      </c>
      <c r="L168" s="275"/>
      <c r="M168" s="276" t="s">
        <v>19</v>
      </c>
      <c r="N168" s="277" t="s">
        <v>43</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166</v>
      </c>
      <c r="AT168" s="217" t="s">
        <v>219</v>
      </c>
      <c r="AU168" s="217" t="s">
        <v>80</v>
      </c>
      <c r="AY168" s="19" t="s">
        <v>139</v>
      </c>
      <c r="BE168" s="218">
        <f>IF(N168="základní",J168,0)</f>
        <v>0</v>
      </c>
      <c r="BF168" s="218">
        <f>IF(N168="snížená",J168,0)</f>
        <v>0</v>
      </c>
      <c r="BG168" s="218">
        <f>IF(N168="zákl. přenesená",J168,0)</f>
        <v>0</v>
      </c>
      <c r="BH168" s="218">
        <f>IF(N168="sníž. přenesená",J168,0)</f>
        <v>0</v>
      </c>
      <c r="BI168" s="218">
        <f>IF(N168="nulová",J168,0)</f>
        <v>0</v>
      </c>
      <c r="BJ168" s="19" t="s">
        <v>80</v>
      </c>
      <c r="BK168" s="218">
        <f>ROUND(I168*H168,2)</f>
        <v>0</v>
      </c>
      <c r="BL168" s="19" t="s">
        <v>147</v>
      </c>
      <c r="BM168" s="217" t="s">
        <v>338</v>
      </c>
    </row>
    <row r="169" s="2" customFormat="1">
      <c r="A169" s="40"/>
      <c r="B169" s="41"/>
      <c r="C169" s="42"/>
      <c r="D169" s="219" t="s">
        <v>148</v>
      </c>
      <c r="E169" s="42"/>
      <c r="F169" s="220" t="s">
        <v>987</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148</v>
      </c>
      <c r="AU169" s="19" t="s">
        <v>80</v>
      </c>
    </row>
    <row r="170" s="2" customFormat="1" ht="16.5" customHeight="1">
      <c r="A170" s="40"/>
      <c r="B170" s="41"/>
      <c r="C170" s="268" t="s">
        <v>243</v>
      </c>
      <c r="D170" s="268" t="s">
        <v>219</v>
      </c>
      <c r="E170" s="269" t="s">
        <v>988</v>
      </c>
      <c r="F170" s="270" t="s">
        <v>989</v>
      </c>
      <c r="G170" s="271" t="s">
        <v>318</v>
      </c>
      <c r="H170" s="272">
        <v>100</v>
      </c>
      <c r="I170" s="273"/>
      <c r="J170" s="274">
        <f>ROUND(I170*H170,2)</f>
        <v>0</v>
      </c>
      <c r="K170" s="270" t="s">
        <v>492</v>
      </c>
      <c r="L170" s="275"/>
      <c r="M170" s="276" t="s">
        <v>19</v>
      </c>
      <c r="N170" s="277"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166</v>
      </c>
      <c r="AT170" s="217" t="s">
        <v>219</v>
      </c>
      <c r="AU170" s="217" t="s">
        <v>80</v>
      </c>
      <c r="AY170" s="19" t="s">
        <v>139</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147</v>
      </c>
      <c r="BM170" s="217" t="s">
        <v>341</v>
      </c>
    </row>
    <row r="171" s="2" customFormat="1">
      <c r="A171" s="40"/>
      <c r="B171" s="41"/>
      <c r="C171" s="42"/>
      <c r="D171" s="219" t="s">
        <v>148</v>
      </c>
      <c r="E171" s="42"/>
      <c r="F171" s="220" t="s">
        <v>989</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148</v>
      </c>
      <c r="AU171" s="19" t="s">
        <v>80</v>
      </c>
    </row>
    <row r="172" s="2" customFormat="1" ht="16.5" customHeight="1">
      <c r="A172" s="40"/>
      <c r="B172" s="41"/>
      <c r="C172" s="268" t="s">
        <v>345</v>
      </c>
      <c r="D172" s="268" t="s">
        <v>219</v>
      </c>
      <c r="E172" s="269" t="s">
        <v>990</v>
      </c>
      <c r="F172" s="270" t="s">
        <v>991</v>
      </c>
      <c r="G172" s="271" t="s">
        <v>318</v>
      </c>
      <c r="H172" s="272">
        <v>30</v>
      </c>
      <c r="I172" s="273"/>
      <c r="J172" s="274">
        <f>ROUND(I172*H172,2)</f>
        <v>0</v>
      </c>
      <c r="K172" s="270" t="s">
        <v>492</v>
      </c>
      <c r="L172" s="275"/>
      <c r="M172" s="276" t="s">
        <v>19</v>
      </c>
      <c r="N172" s="277" t="s">
        <v>43</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166</v>
      </c>
      <c r="AT172" s="217" t="s">
        <v>219</v>
      </c>
      <c r="AU172" s="217" t="s">
        <v>80</v>
      </c>
      <c r="AY172" s="19" t="s">
        <v>139</v>
      </c>
      <c r="BE172" s="218">
        <f>IF(N172="základní",J172,0)</f>
        <v>0</v>
      </c>
      <c r="BF172" s="218">
        <f>IF(N172="snížená",J172,0)</f>
        <v>0</v>
      </c>
      <c r="BG172" s="218">
        <f>IF(N172="zákl. přenesená",J172,0)</f>
        <v>0</v>
      </c>
      <c r="BH172" s="218">
        <f>IF(N172="sníž. přenesená",J172,0)</f>
        <v>0</v>
      </c>
      <c r="BI172" s="218">
        <f>IF(N172="nulová",J172,0)</f>
        <v>0</v>
      </c>
      <c r="BJ172" s="19" t="s">
        <v>80</v>
      </c>
      <c r="BK172" s="218">
        <f>ROUND(I172*H172,2)</f>
        <v>0</v>
      </c>
      <c r="BL172" s="19" t="s">
        <v>147</v>
      </c>
      <c r="BM172" s="217" t="s">
        <v>349</v>
      </c>
    </row>
    <row r="173" s="2" customFormat="1">
      <c r="A173" s="40"/>
      <c r="B173" s="41"/>
      <c r="C173" s="42"/>
      <c r="D173" s="219" t="s">
        <v>148</v>
      </c>
      <c r="E173" s="42"/>
      <c r="F173" s="220" t="s">
        <v>991</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148</v>
      </c>
      <c r="AU173" s="19" t="s">
        <v>80</v>
      </c>
    </row>
    <row r="174" s="2" customFormat="1" ht="16.5" customHeight="1">
      <c r="A174" s="40"/>
      <c r="B174" s="41"/>
      <c r="C174" s="268" t="s">
        <v>247</v>
      </c>
      <c r="D174" s="268" t="s">
        <v>219</v>
      </c>
      <c r="E174" s="269" t="s">
        <v>992</v>
      </c>
      <c r="F174" s="270" t="s">
        <v>993</v>
      </c>
      <c r="G174" s="271" t="s">
        <v>318</v>
      </c>
      <c r="H174" s="272">
        <v>80</v>
      </c>
      <c r="I174" s="273"/>
      <c r="J174" s="274">
        <f>ROUND(I174*H174,2)</f>
        <v>0</v>
      </c>
      <c r="K174" s="270" t="s">
        <v>492</v>
      </c>
      <c r="L174" s="275"/>
      <c r="M174" s="276" t="s">
        <v>19</v>
      </c>
      <c r="N174" s="277" t="s">
        <v>43</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166</v>
      </c>
      <c r="AT174" s="217" t="s">
        <v>219</v>
      </c>
      <c r="AU174" s="217" t="s">
        <v>80</v>
      </c>
      <c r="AY174" s="19" t="s">
        <v>139</v>
      </c>
      <c r="BE174" s="218">
        <f>IF(N174="základní",J174,0)</f>
        <v>0</v>
      </c>
      <c r="BF174" s="218">
        <f>IF(N174="snížená",J174,0)</f>
        <v>0</v>
      </c>
      <c r="BG174" s="218">
        <f>IF(N174="zákl. přenesená",J174,0)</f>
        <v>0</v>
      </c>
      <c r="BH174" s="218">
        <f>IF(N174="sníž. přenesená",J174,0)</f>
        <v>0</v>
      </c>
      <c r="BI174" s="218">
        <f>IF(N174="nulová",J174,0)</f>
        <v>0</v>
      </c>
      <c r="BJ174" s="19" t="s">
        <v>80</v>
      </c>
      <c r="BK174" s="218">
        <f>ROUND(I174*H174,2)</f>
        <v>0</v>
      </c>
      <c r="BL174" s="19" t="s">
        <v>147</v>
      </c>
      <c r="BM174" s="217" t="s">
        <v>352</v>
      </c>
    </row>
    <row r="175" s="2" customFormat="1">
      <c r="A175" s="40"/>
      <c r="B175" s="41"/>
      <c r="C175" s="42"/>
      <c r="D175" s="219" t="s">
        <v>148</v>
      </c>
      <c r="E175" s="42"/>
      <c r="F175" s="220" t="s">
        <v>993</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148</v>
      </c>
      <c r="AU175" s="19" t="s">
        <v>80</v>
      </c>
    </row>
    <row r="176" s="2" customFormat="1" ht="16.5" customHeight="1">
      <c r="A176" s="40"/>
      <c r="B176" s="41"/>
      <c r="C176" s="268" t="s">
        <v>354</v>
      </c>
      <c r="D176" s="268" t="s">
        <v>219</v>
      </c>
      <c r="E176" s="269" t="s">
        <v>994</v>
      </c>
      <c r="F176" s="270" t="s">
        <v>995</v>
      </c>
      <c r="G176" s="271" t="s">
        <v>902</v>
      </c>
      <c r="H176" s="272">
        <v>1</v>
      </c>
      <c r="I176" s="273"/>
      <c r="J176" s="274">
        <f>ROUND(I176*H176,2)</f>
        <v>0</v>
      </c>
      <c r="K176" s="270" t="s">
        <v>492</v>
      </c>
      <c r="L176" s="275"/>
      <c r="M176" s="276" t="s">
        <v>19</v>
      </c>
      <c r="N176" s="277" t="s">
        <v>43</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166</v>
      </c>
      <c r="AT176" s="217" t="s">
        <v>219</v>
      </c>
      <c r="AU176" s="217" t="s">
        <v>80</v>
      </c>
      <c r="AY176" s="19" t="s">
        <v>139</v>
      </c>
      <c r="BE176" s="218">
        <f>IF(N176="základní",J176,0)</f>
        <v>0</v>
      </c>
      <c r="BF176" s="218">
        <f>IF(N176="snížená",J176,0)</f>
        <v>0</v>
      </c>
      <c r="BG176" s="218">
        <f>IF(N176="zákl. přenesená",J176,0)</f>
        <v>0</v>
      </c>
      <c r="BH176" s="218">
        <f>IF(N176="sníž. přenesená",J176,0)</f>
        <v>0</v>
      </c>
      <c r="BI176" s="218">
        <f>IF(N176="nulová",J176,0)</f>
        <v>0</v>
      </c>
      <c r="BJ176" s="19" t="s">
        <v>80</v>
      </c>
      <c r="BK176" s="218">
        <f>ROUND(I176*H176,2)</f>
        <v>0</v>
      </c>
      <c r="BL176" s="19" t="s">
        <v>147</v>
      </c>
      <c r="BM176" s="217" t="s">
        <v>357</v>
      </c>
    </row>
    <row r="177" s="2" customFormat="1">
      <c r="A177" s="40"/>
      <c r="B177" s="41"/>
      <c r="C177" s="42"/>
      <c r="D177" s="219" t="s">
        <v>148</v>
      </c>
      <c r="E177" s="42"/>
      <c r="F177" s="220" t="s">
        <v>995</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148</v>
      </c>
      <c r="AU177" s="19" t="s">
        <v>80</v>
      </c>
    </row>
    <row r="178" s="2" customFormat="1">
      <c r="A178" s="40"/>
      <c r="B178" s="41"/>
      <c r="C178" s="42"/>
      <c r="D178" s="219" t="s">
        <v>910</v>
      </c>
      <c r="E178" s="42"/>
      <c r="F178" s="224" t="s">
        <v>996</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910</v>
      </c>
      <c r="AU178" s="19" t="s">
        <v>80</v>
      </c>
    </row>
    <row r="179" s="12" customFormat="1" ht="25.92" customHeight="1">
      <c r="A179" s="12"/>
      <c r="B179" s="190"/>
      <c r="C179" s="191"/>
      <c r="D179" s="192" t="s">
        <v>71</v>
      </c>
      <c r="E179" s="193" t="s">
        <v>997</v>
      </c>
      <c r="F179" s="193" t="s">
        <v>998</v>
      </c>
      <c r="G179" s="191"/>
      <c r="H179" s="191"/>
      <c r="I179" s="194"/>
      <c r="J179" s="195">
        <f>BK179</f>
        <v>0</v>
      </c>
      <c r="K179" s="191"/>
      <c r="L179" s="196"/>
      <c r="M179" s="197"/>
      <c r="N179" s="198"/>
      <c r="O179" s="198"/>
      <c r="P179" s="199">
        <f>SUM(P180:P206)</f>
        <v>0</v>
      </c>
      <c r="Q179" s="198"/>
      <c r="R179" s="199">
        <f>SUM(R180:R206)</f>
        <v>0</v>
      </c>
      <c r="S179" s="198"/>
      <c r="T179" s="200">
        <f>SUM(T180:T206)</f>
        <v>0</v>
      </c>
      <c r="U179" s="12"/>
      <c r="V179" s="12"/>
      <c r="W179" s="12"/>
      <c r="X179" s="12"/>
      <c r="Y179" s="12"/>
      <c r="Z179" s="12"/>
      <c r="AA179" s="12"/>
      <c r="AB179" s="12"/>
      <c r="AC179" s="12"/>
      <c r="AD179" s="12"/>
      <c r="AE179" s="12"/>
      <c r="AR179" s="201" t="s">
        <v>80</v>
      </c>
      <c r="AT179" s="202" t="s">
        <v>71</v>
      </c>
      <c r="AU179" s="202" t="s">
        <v>72</v>
      </c>
      <c r="AY179" s="201" t="s">
        <v>139</v>
      </c>
      <c r="BK179" s="203">
        <f>SUM(BK180:BK206)</f>
        <v>0</v>
      </c>
    </row>
    <row r="180" s="2" customFormat="1" ht="16.5" customHeight="1">
      <c r="A180" s="40"/>
      <c r="B180" s="41"/>
      <c r="C180" s="268" t="s">
        <v>250</v>
      </c>
      <c r="D180" s="268" t="s">
        <v>219</v>
      </c>
      <c r="E180" s="269" t="s">
        <v>999</v>
      </c>
      <c r="F180" s="270" t="s">
        <v>1000</v>
      </c>
      <c r="G180" s="271" t="s">
        <v>318</v>
      </c>
      <c r="H180" s="272">
        <v>150</v>
      </c>
      <c r="I180" s="273"/>
      <c r="J180" s="274">
        <f>ROUND(I180*H180,2)</f>
        <v>0</v>
      </c>
      <c r="K180" s="270" t="s">
        <v>492</v>
      </c>
      <c r="L180" s="275"/>
      <c r="M180" s="276" t="s">
        <v>19</v>
      </c>
      <c r="N180" s="277" t="s">
        <v>43</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166</v>
      </c>
      <c r="AT180" s="217" t="s">
        <v>219</v>
      </c>
      <c r="AU180" s="217" t="s">
        <v>80</v>
      </c>
      <c r="AY180" s="19" t="s">
        <v>139</v>
      </c>
      <c r="BE180" s="218">
        <f>IF(N180="základní",J180,0)</f>
        <v>0</v>
      </c>
      <c r="BF180" s="218">
        <f>IF(N180="snížená",J180,0)</f>
        <v>0</v>
      </c>
      <c r="BG180" s="218">
        <f>IF(N180="zákl. přenesená",J180,0)</f>
        <v>0</v>
      </c>
      <c r="BH180" s="218">
        <f>IF(N180="sníž. přenesená",J180,0)</f>
        <v>0</v>
      </c>
      <c r="BI180" s="218">
        <f>IF(N180="nulová",J180,0)</f>
        <v>0</v>
      </c>
      <c r="BJ180" s="19" t="s">
        <v>80</v>
      </c>
      <c r="BK180" s="218">
        <f>ROUND(I180*H180,2)</f>
        <v>0</v>
      </c>
      <c r="BL180" s="19" t="s">
        <v>147</v>
      </c>
      <c r="BM180" s="217" t="s">
        <v>360</v>
      </c>
    </row>
    <row r="181" s="2" customFormat="1">
      <c r="A181" s="40"/>
      <c r="B181" s="41"/>
      <c r="C181" s="42"/>
      <c r="D181" s="219" t="s">
        <v>148</v>
      </c>
      <c r="E181" s="42"/>
      <c r="F181" s="220" t="s">
        <v>1000</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148</v>
      </c>
      <c r="AU181" s="19" t="s">
        <v>80</v>
      </c>
    </row>
    <row r="182" s="2" customFormat="1" ht="16.5" customHeight="1">
      <c r="A182" s="40"/>
      <c r="B182" s="41"/>
      <c r="C182" s="268" t="s">
        <v>361</v>
      </c>
      <c r="D182" s="268" t="s">
        <v>219</v>
      </c>
      <c r="E182" s="269" t="s">
        <v>1001</v>
      </c>
      <c r="F182" s="270" t="s">
        <v>1002</v>
      </c>
      <c r="G182" s="271" t="s">
        <v>318</v>
      </c>
      <c r="H182" s="272">
        <v>15</v>
      </c>
      <c r="I182" s="273"/>
      <c r="J182" s="274">
        <f>ROUND(I182*H182,2)</f>
        <v>0</v>
      </c>
      <c r="K182" s="270" t="s">
        <v>492</v>
      </c>
      <c r="L182" s="275"/>
      <c r="M182" s="276" t="s">
        <v>19</v>
      </c>
      <c r="N182" s="277" t="s">
        <v>43</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166</v>
      </c>
      <c r="AT182" s="217" t="s">
        <v>219</v>
      </c>
      <c r="AU182" s="217" t="s">
        <v>80</v>
      </c>
      <c r="AY182" s="19" t="s">
        <v>139</v>
      </c>
      <c r="BE182" s="218">
        <f>IF(N182="základní",J182,0)</f>
        <v>0</v>
      </c>
      <c r="BF182" s="218">
        <f>IF(N182="snížená",J182,0)</f>
        <v>0</v>
      </c>
      <c r="BG182" s="218">
        <f>IF(N182="zákl. přenesená",J182,0)</f>
        <v>0</v>
      </c>
      <c r="BH182" s="218">
        <f>IF(N182="sníž. přenesená",J182,0)</f>
        <v>0</v>
      </c>
      <c r="BI182" s="218">
        <f>IF(N182="nulová",J182,0)</f>
        <v>0</v>
      </c>
      <c r="BJ182" s="19" t="s">
        <v>80</v>
      </c>
      <c r="BK182" s="218">
        <f>ROUND(I182*H182,2)</f>
        <v>0</v>
      </c>
      <c r="BL182" s="19" t="s">
        <v>147</v>
      </c>
      <c r="BM182" s="217" t="s">
        <v>364</v>
      </c>
    </row>
    <row r="183" s="2" customFormat="1">
      <c r="A183" s="40"/>
      <c r="B183" s="41"/>
      <c r="C183" s="42"/>
      <c r="D183" s="219" t="s">
        <v>148</v>
      </c>
      <c r="E183" s="42"/>
      <c r="F183" s="220" t="s">
        <v>1002</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148</v>
      </c>
      <c r="AU183" s="19" t="s">
        <v>80</v>
      </c>
    </row>
    <row r="184" s="2" customFormat="1" ht="24.15" customHeight="1">
      <c r="A184" s="40"/>
      <c r="B184" s="41"/>
      <c r="C184" s="268" t="s">
        <v>255</v>
      </c>
      <c r="D184" s="268" t="s">
        <v>219</v>
      </c>
      <c r="E184" s="269" t="s">
        <v>1003</v>
      </c>
      <c r="F184" s="270" t="s">
        <v>1004</v>
      </c>
      <c r="G184" s="271" t="s">
        <v>318</v>
      </c>
      <c r="H184" s="272">
        <v>8</v>
      </c>
      <c r="I184" s="273"/>
      <c r="J184" s="274">
        <f>ROUND(I184*H184,2)</f>
        <v>0</v>
      </c>
      <c r="K184" s="270" t="s">
        <v>492</v>
      </c>
      <c r="L184" s="275"/>
      <c r="M184" s="276" t="s">
        <v>19</v>
      </c>
      <c r="N184" s="277" t="s">
        <v>43</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166</v>
      </c>
      <c r="AT184" s="217" t="s">
        <v>219</v>
      </c>
      <c r="AU184" s="217" t="s">
        <v>80</v>
      </c>
      <c r="AY184" s="19" t="s">
        <v>139</v>
      </c>
      <c r="BE184" s="218">
        <f>IF(N184="základní",J184,0)</f>
        <v>0</v>
      </c>
      <c r="BF184" s="218">
        <f>IF(N184="snížená",J184,0)</f>
        <v>0</v>
      </c>
      <c r="BG184" s="218">
        <f>IF(N184="zákl. přenesená",J184,0)</f>
        <v>0</v>
      </c>
      <c r="BH184" s="218">
        <f>IF(N184="sníž. přenesená",J184,0)</f>
        <v>0</v>
      </c>
      <c r="BI184" s="218">
        <f>IF(N184="nulová",J184,0)</f>
        <v>0</v>
      </c>
      <c r="BJ184" s="19" t="s">
        <v>80</v>
      </c>
      <c r="BK184" s="218">
        <f>ROUND(I184*H184,2)</f>
        <v>0</v>
      </c>
      <c r="BL184" s="19" t="s">
        <v>147</v>
      </c>
      <c r="BM184" s="217" t="s">
        <v>367</v>
      </c>
    </row>
    <row r="185" s="2" customFormat="1">
      <c r="A185" s="40"/>
      <c r="B185" s="41"/>
      <c r="C185" s="42"/>
      <c r="D185" s="219" t="s">
        <v>148</v>
      </c>
      <c r="E185" s="42"/>
      <c r="F185" s="220" t="s">
        <v>1004</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148</v>
      </c>
      <c r="AU185" s="19" t="s">
        <v>80</v>
      </c>
    </row>
    <row r="186" s="2" customFormat="1" ht="16.5" customHeight="1">
      <c r="A186" s="40"/>
      <c r="B186" s="41"/>
      <c r="C186" s="268" t="s">
        <v>368</v>
      </c>
      <c r="D186" s="268" t="s">
        <v>219</v>
      </c>
      <c r="E186" s="269" t="s">
        <v>1005</v>
      </c>
      <c r="F186" s="270" t="s">
        <v>1006</v>
      </c>
      <c r="G186" s="271" t="s">
        <v>318</v>
      </c>
      <c r="H186" s="272">
        <v>30</v>
      </c>
      <c r="I186" s="273"/>
      <c r="J186" s="274">
        <f>ROUND(I186*H186,2)</f>
        <v>0</v>
      </c>
      <c r="K186" s="270" t="s">
        <v>492</v>
      </c>
      <c r="L186" s="275"/>
      <c r="M186" s="276" t="s">
        <v>19</v>
      </c>
      <c r="N186" s="277" t="s">
        <v>43</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166</v>
      </c>
      <c r="AT186" s="217" t="s">
        <v>219</v>
      </c>
      <c r="AU186" s="217" t="s">
        <v>80</v>
      </c>
      <c r="AY186" s="19" t="s">
        <v>139</v>
      </c>
      <c r="BE186" s="218">
        <f>IF(N186="základní",J186,0)</f>
        <v>0</v>
      </c>
      <c r="BF186" s="218">
        <f>IF(N186="snížená",J186,0)</f>
        <v>0</v>
      </c>
      <c r="BG186" s="218">
        <f>IF(N186="zákl. přenesená",J186,0)</f>
        <v>0</v>
      </c>
      <c r="BH186" s="218">
        <f>IF(N186="sníž. přenesená",J186,0)</f>
        <v>0</v>
      </c>
      <c r="BI186" s="218">
        <f>IF(N186="nulová",J186,0)</f>
        <v>0</v>
      </c>
      <c r="BJ186" s="19" t="s">
        <v>80</v>
      </c>
      <c r="BK186" s="218">
        <f>ROUND(I186*H186,2)</f>
        <v>0</v>
      </c>
      <c r="BL186" s="19" t="s">
        <v>147</v>
      </c>
      <c r="BM186" s="217" t="s">
        <v>371</v>
      </c>
    </row>
    <row r="187" s="2" customFormat="1">
      <c r="A187" s="40"/>
      <c r="B187" s="41"/>
      <c r="C187" s="42"/>
      <c r="D187" s="219" t="s">
        <v>148</v>
      </c>
      <c r="E187" s="42"/>
      <c r="F187" s="220" t="s">
        <v>1006</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148</v>
      </c>
      <c r="AU187" s="19" t="s">
        <v>80</v>
      </c>
    </row>
    <row r="188" s="2" customFormat="1" ht="16.5" customHeight="1">
      <c r="A188" s="40"/>
      <c r="B188" s="41"/>
      <c r="C188" s="268" t="s">
        <v>259</v>
      </c>
      <c r="D188" s="268" t="s">
        <v>219</v>
      </c>
      <c r="E188" s="269" t="s">
        <v>1007</v>
      </c>
      <c r="F188" s="270" t="s">
        <v>1008</v>
      </c>
      <c r="G188" s="271" t="s">
        <v>318</v>
      </c>
      <c r="H188" s="272">
        <v>15</v>
      </c>
      <c r="I188" s="273"/>
      <c r="J188" s="274">
        <f>ROUND(I188*H188,2)</f>
        <v>0</v>
      </c>
      <c r="K188" s="270" t="s">
        <v>492</v>
      </c>
      <c r="L188" s="275"/>
      <c r="M188" s="276" t="s">
        <v>19</v>
      </c>
      <c r="N188" s="277" t="s">
        <v>43</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166</v>
      </c>
      <c r="AT188" s="217" t="s">
        <v>219</v>
      </c>
      <c r="AU188" s="217" t="s">
        <v>80</v>
      </c>
      <c r="AY188" s="19" t="s">
        <v>139</v>
      </c>
      <c r="BE188" s="218">
        <f>IF(N188="základní",J188,0)</f>
        <v>0</v>
      </c>
      <c r="BF188" s="218">
        <f>IF(N188="snížená",J188,0)</f>
        <v>0</v>
      </c>
      <c r="BG188" s="218">
        <f>IF(N188="zákl. přenesená",J188,0)</f>
        <v>0</v>
      </c>
      <c r="BH188" s="218">
        <f>IF(N188="sníž. přenesená",J188,0)</f>
        <v>0</v>
      </c>
      <c r="BI188" s="218">
        <f>IF(N188="nulová",J188,0)</f>
        <v>0</v>
      </c>
      <c r="BJ188" s="19" t="s">
        <v>80</v>
      </c>
      <c r="BK188" s="218">
        <f>ROUND(I188*H188,2)</f>
        <v>0</v>
      </c>
      <c r="BL188" s="19" t="s">
        <v>147</v>
      </c>
      <c r="BM188" s="217" t="s">
        <v>375</v>
      </c>
    </row>
    <row r="189" s="2" customFormat="1">
      <c r="A189" s="40"/>
      <c r="B189" s="41"/>
      <c r="C189" s="42"/>
      <c r="D189" s="219" t="s">
        <v>148</v>
      </c>
      <c r="E189" s="42"/>
      <c r="F189" s="220" t="s">
        <v>1008</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148</v>
      </c>
      <c r="AU189" s="19" t="s">
        <v>80</v>
      </c>
    </row>
    <row r="190" s="2" customFormat="1" ht="16.5" customHeight="1">
      <c r="A190" s="40"/>
      <c r="B190" s="41"/>
      <c r="C190" s="268" t="s">
        <v>376</v>
      </c>
      <c r="D190" s="268" t="s">
        <v>219</v>
      </c>
      <c r="E190" s="269" t="s">
        <v>1009</v>
      </c>
      <c r="F190" s="270" t="s">
        <v>1010</v>
      </c>
      <c r="G190" s="271" t="s">
        <v>318</v>
      </c>
      <c r="H190" s="272">
        <v>40</v>
      </c>
      <c r="I190" s="273"/>
      <c r="J190" s="274">
        <f>ROUND(I190*H190,2)</f>
        <v>0</v>
      </c>
      <c r="K190" s="270" t="s">
        <v>492</v>
      </c>
      <c r="L190" s="275"/>
      <c r="M190" s="276" t="s">
        <v>19</v>
      </c>
      <c r="N190" s="277" t="s">
        <v>43</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166</v>
      </c>
      <c r="AT190" s="217" t="s">
        <v>219</v>
      </c>
      <c r="AU190" s="217" t="s">
        <v>80</v>
      </c>
      <c r="AY190" s="19" t="s">
        <v>139</v>
      </c>
      <c r="BE190" s="218">
        <f>IF(N190="základní",J190,0)</f>
        <v>0</v>
      </c>
      <c r="BF190" s="218">
        <f>IF(N190="snížená",J190,0)</f>
        <v>0</v>
      </c>
      <c r="BG190" s="218">
        <f>IF(N190="zákl. přenesená",J190,0)</f>
        <v>0</v>
      </c>
      <c r="BH190" s="218">
        <f>IF(N190="sníž. přenesená",J190,0)</f>
        <v>0</v>
      </c>
      <c r="BI190" s="218">
        <f>IF(N190="nulová",J190,0)</f>
        <v>0</v>
      </c>
      <c r="BJ190" s="19" t="s">
        <v>80</v>
      </c>
      <c r="BK190" s="218">
        <f>ROUND(I190*H190,2)</f>
        <v>0</v>
      </c>
      <c r="BL190" s="19" t="s">
        <v>147</v>
      </c>
      <c r="BM190" s="217" t="s">
        <v>379</v>
      </c>
    </row>
    <row r="191" s="2" customFormat="1">
      <c r="A191" s="40"/>
      <c r="B191" s="41"/>
      <c r="C191" s="42"/>
      <c r="D191" s="219" t="s">
        <v>148</v>
      </c>
      <c r="E191" s="42"/>
      <c r="F191" s="220" t="s">
        <v>1010</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148</v>
      </c>
      <c r="AU191" s="19" t="s">
        <v>80</v>
      </c>
    </row>
    <row r="192" s="2" customFormat="1" ht="16.5" customHeight="1">
      <c r="A192" s="40"/>
      <c r="B192" s="41"/>
      <c r="C192" s="268" t="s">
        <v>264</v>
      </c>
      <c r="D192" s="268" t="s">
        <v>219</v>
      </c>
      <c r="E192" s="269" t="s">
        <v>1011</v>
      </c>
      <c r="F192" s="270" t="s">
        <v>1012</v>
      </c>
      <c r="G192" s="271" t="s">
        <v>318</v>
      </c>
      <c r="H192" s="272">
        <v>120</v>
      </c>
      <c r="I192" s="273"/>
      <c r="J192" s="274">
        <f>ROUND(I192*H192,2)</f>
        <v>0</v>
      </c>
      <c r="K192" s="270" t="s">
        <v>492</v>
      </c>
      <c r="L192" s="275"/>
      <c r="M192" s="276" t="s">
        <v>19</v>
      </c>
      <c r="N192" s="277" t="s">
        <v>43</v>
      </c>
      <c r="O192" s="86"/>
      <c r="P192" s="215">
        <f>O192*H192</f>
        <v>0</v>
      </c>
      <c r="Q192" s="215">
        <v>0</v>
      </c>
      <c r="R192" s="215">
        <f>Q192*H192</f>
        <v>0</v>
      </c>
      <c r="S192" s="215">
        <v>0</v>
      </c>
      <c r="T192" s="216">
        <f>S192*H192</f>
        <v>0</v>
      </c>
      <c r="U192" s="40"/>
      <c r="V192" s="40"/>
      <c r="W192" s="40"/>
      <c r="X192" s="40"/>
      <c r="Y192" s="40"/>
      <c r="Z192" s="40"/>
      <c r="AA192" s="40"/>
      <c r="AB192" s="40"/>
      <c r="AC192" s="40"/>
      <c r="AD192" s="40"/>
      <c r="AE192" s="40"/>
      <c r="AR192" s="217" t="s">
        <v>166</v>
      </c>
      <c r="AT192" s="217" t="s">
        <v>219</v>
      </c>
      <c r="AU192" s="217" t="s">
        <v>80</v>
      </c>
      <c r="AY192" s="19" t="s">
        <v>139</v>
      </c>
      <c r="BE192" s="218">
        <f>IF(N192="základní",J192,0)</f>
        <v>0</v>
      </c>
      <c r="BF192" s="218">
        <f>IF(N192="snížená",J192,0)</f>
        <v>0</v>
      </c>
      <c r="BG192" s="218">
        <f>IF(N192="zákl. přenesená",J192,0)</f>
        <v>0</v>
      </c>
      <c r="BH192" s="218">
        <f>IF(N192="sníž. přenesená",J192,0)</f>
        <v>0</v>
      </c>
      <c r="BI192" s="218">
        <f>IF(N192="nulová",J192,0)</f>
        <v>0</v>
      </c>
      <c r="BJ192" s="19" t="s">
        <v>80</v>
      </c>
      <c r="BK192" s="218">
        <f>ROUND(I192*H192,2)</f>
        <v>0</v>
      </c>
      <c r="BL192" s="19" t="s">
        <v>147</v>
      </c>
      <c r="BM192" s="217" t="s">
        <v>382</v>
      </c>
    </row>
    <row r="193" s="2" customFormat="1">
      <c r="A193" s="40"/>
      <c r="B193" s="41"/>
      <c r="C193" s="42"/>
      <c r="D193" s="219" t="s">
        <v>148</v>
      </c>
      <c r="E193" s="42"/>
      <c r="F193" s="220" t="s">
        <v>1012</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148</v>
      </c>
      <c r="AU193" s="19" t="s">
        <v>80</v>
      </c>
    </row>
    <row r="194" s="2" customFormat="1" ht="16.5" customHeight="1">
      <c r="A194" s="40"/>
      <c r="B194" s="41"/>
      <c r="C194" s="268" t="s">
        <v>384</v>
      </c>
      <c r="D194" s="268" t="s">
        <v>219</v>
      </c>
      <c r="E194" s="269" t="s">
        <v>1013</v>
      </c>
      <c r="F194" s="270" t="s">
        <v>1014</v>
      </c>
      <c r="G194" s="271" t="s">
        <v>318</v>
      </c>
      <c r="H194" s="272">
        <v>130</v>
      </c>
      <c r="I194" s="273"/>
      <c r="J194" s="274">
        <f>ROUND(I194*H194,2)</f>
        <v>0</v>
      </c>
      <c r="K194" s="270" t="s">
        <v>492</v>
      </c>
      <c r="L194" s="275"/>
      <c r="M194" s="276" t="s">
        <v>19</v>
      </c>
      <c r="N194" s="277" t="s">
        <v>43</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166</v>
      </c>
      <c r="AT194" s="217" t="s">
        <v>219</v>
      </c>
      <c r="AU194" s="217" t="s">
        <v>80</v>
      </c>
      <c r="AY194" s="19" t="s">
        <v>139</v>
      </c>
      <c r="BE194" s="218">
        <f>IF(N194="základní",J194,0)</f>
        <v>0</v>
      </c>
      <c r="BF194" s="218">
        <f>IF(N194="snížená",J194,0)</f>
        <v>0</v>
      </c>
      <c r="BG194" s="218">
        <f>IF(N194="zákl. přenesená",J194,0)</f>
        <v>0</v>
      </c>
      <c r="BH194" s="218">
        <f>IF(N194="sníž. přenesená",J194,0)</f>
        <v>0</v>
      </c>
      <c r="BI194" s="218">
        <f>IF(N194="nulová",J194,0)</f>
        <v>0</v>
      </c>
      <c r="BJ194" s="19" t="s">
        <v>80</v>
      </c>
      <c r="BK194" s="218">
        <f>ROUND(I194*H194,2)</f>
        <v>0</v>
      </c>
      <c r="BL194" s="19" t="s">
        <v>147</v>
      </c>
      <c r="BM194" s="217" t="s">
        <v>387</v>
      </c>
    </row>
    <row r="195" s="2" customFormat="1">
      <c r="A195" s="40"/>
      <c r="B195" s="41"/>
      <c r="C195" s="42"/>
      <c r="D195" s="219" t="s">
        <v>148</v>
      </c>
      <c r="E195" s="42"/>
      <c r="F195" s="220" t="s">
        <v>1014</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148</v>
      </c>
      <c r="AU195" s="19" t="s">
        <v>80</v>
      </c>
    </row>
    <row r="196" s="2" customFormat="1" ht="16.5" customHeight="1">
      <c r="A196" s="40"/>
      <c r="B196" s="41"/>
      <c r="C196" s="268" t="s">
        <v>267</v>
      </c>
      <c r="D196" s="268" t="s">
        <v>219</v>
      </c>
      <c r="E196" s="269" t="s">
        <v>1015</v>
      </c>
      <c r="F196" s="270" t="s">
        <v>1016</v>
      </c>
      <c r="G196" s="271" t="s">
        <v>318</v>
      </c>
      <c r="H196" s="272">
        <v>120</v>
      </c>
      <c r="I196" s="273"/>
      <c r="J196" s="274">
        <f>ROUND(I196*H196,2)</f>
        <v>0</v>
      </c>
      <c r="K196" s="270" t="s">
        <v>492</v>
      </c>
      <c r="L196" s="275"/>
      <c r="M196" s="276" t="s">
        <v>19</v>
      </c>
      <c r="N196" s="277" t="s">
        <v>43</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166</v>
      </c>
      <c r="AT196" s="217" t="s">
        <v>219</v>
      </c>
      <c r="AU196" s="217" t="s">
        <v>80</v>
      </c>
      <c r="AY196" s="19" t="s">
        <v>139</v>
      </c>
      <c r="BE196" s="218">
        <f>IF(N196="základní",J196,0)</f>
        <v>0</v>
      </c>
      <c r="BF196" s="218">
        <f>IF(N196="snížená",J196,0)</f>
        <v>0</v>
      </c>
      <c r="BG196" s="218">
        <f>IF(N196="zákl. přenesená",J196,0)</f>
        <v>0</v>
      </c>
      <c r="BH196" s="218">
        <f>IF(N196="sníž. přenesená",J196,0)</f>
        <v>0</v>
      </c>
      <c r="BI196" s="218">
        <f>IF(N196="nulová",J196,0)</f>
        <v>0</v>
      </c>
      <c r="BJ196" s="19" t="s">
        <v>80</v>
      </c>
      <c r="BK196" s="218">
        <f>ROUND(I196*H196,2)</f>
        <v>0</v>
      </c>
      <c r="BL196" s="19" t="s">
        <v>147</v>
      </c>
      <c r="BM196" s="217" t="s">
        <v>393</v>
      </c>
    </row>
    <row r="197" s="2" customFormat="1">
      <c r="A197" s="40"/>
      <c r="B197" s="41"/>
      <c r="C197" s="42"/>
      <c r="D197" s="219" t="s">
        <v>148</v>
      </c>
      <c r="E197" s="42"/>
      <c r="F197" s="220" t="s">
        <v>1016</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148</v>
      </c>
      <c r="AU197" s="19" t="s">
        <v>80</v>
      </c>
    </row>
    <row r="198" s="2" customFormat="1" ht="16.5" customHeight="1">
      <c r="A198" s="40"/>
      <c r="B198" s="41"/>
      <c r="C198" s="268" t="s">
        <v>394</v>
      </c>
      <c r="D198" s="268" t="s">
        <v>219</v>
      </c>
      <c r="E198" s="269" t="s">
        <v>1017</v>
      </c>
      <c r="F198" s="270" t="s">
        <v>1018</v>
      </c>
      <c r="G198" s="271" t="s">
        <v>318</v>
      </c>
      <c r="H198" s="272">
        <v>120</v>
      </c>
      <c r="I198" s="273"/>
      <c r="J198" s="274">
        <f>ROUND(I198*H198,2)</f>
        <v>0</v>
      </c>
      <c r="K198" s="270" t="s">
        <v>492</v>
      </c>
      <c r="L198" s="275"/>
      <c r="M198" s="276" t="s">
        <v>19</v>
      </c>
      <c r="N198" s="277" t="s">
        <v>43</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166</v>
      </c>
      <c r="AT198" s="217" t="s">
        <v>219</v>
      </c>
      <c r="AU198" s="217" t="s">
        <v>80</v>
      </c>
      <c r="AY198" s="19" t="s">
        <v>139</v>
      </c>
      <c r="BE198" s="218">
        <f>IF(N198="základní",J198,0)</f>
        <v>0</v>
      </c>
      <c r="BF198" s="218">
        <f>IF(N198="snížená",J198,0)</f>
        <v>0</v>
      </c>
      <c r="BG198" s="218">
        <f>IF(N198="zákl. přenesená",J198,0)</f>
        <v>0</v>
      </c>
      <c r="BH198" s="218">
        <f>IF(N198="sníž. přenesená",J198,0)</f>
        <v>0</v>
      </c>
      <c r="BI198" s="218">
        <f>IF(N198="nulová",J198,0)</f>
        <v>0</v>
      </c>
      <c r="BJ198" s="19" t="s">
        <v>80</v>
      </c>
      <c r="BK198" s="218">
        <f>ROUND(I198*H198,2)</f>
        <v>0</v>
      </c>
      <c r="BL198" s="19" t="s">
        <v>147</v>
      </c>
      <c r="BM198" s="217" t="s">
        <v>397</v>
      </c>
    </row>
    <row r="199" s="2" customFormat="1">
      <c r="A199" s="40"/>
      <c r="B199" s="41"/>
      <c r="C199" s="42"/>
      <c r="D199" s="219" t="s">
        <v>148</v>
      </c>
      <c r="E199" s="42"/>
      <c r="F199" s="220" t="s">
        <v>1018</v>
      </c>
      <c r="G199" s="42"/>
      <c r="H199" s="42"/>
      <c r="I199" s="221"/>
      <c r="J199" s="42"/>
      <c r="K199" s="42"/>
      <c r="L199" s="46"/>
      <c r="M199" s="222"/>
      <c r="N199" s="223"/>
      <c r="O199" s="86"/>
      <c r="P199" s="86"/>
      <c r="Q199" s="86"/>
      <c r="R199" s="86"/>
      <c r="S199" s="86"/>
      <c r="T199" s="87"/>
      <c r="U199" s="40"/>
      <c r="V199" s="40"/>
      <c r="W199" s="40"/>
      <c r="X199" s="40"/>
      <c r="Y199" s="40"/>
      <c r="Z199" s="40"/>
      <c r="AA199" s="40"/>
      <c r="AB199" s="40"/>
      <c r="AC199" s="40"/>
      <c r="AD199" s="40"/>
      <c r="AE199" s="40"/>
      <c r="AT199" s="19" t="s">
        <v>148</v>
      </c>
      <c r="AU199" s="19" t="s">
        <v>80</v>
      </c>
    </row>
    <row r="200" s="2" customFormat="1" ht="16.5" customHeight="1">
      <c r="A200" s="40"/>
      <c r="B200" s="41"/>
      <c r="C200" s="268" t="s">
        <v>273</v>
      </c>
      <c r="D200" s="268" t="s">
        <v>219</v>
      </c>
      <c r="E200" s="269" t="s">
        <v>1019</v>
      </c>
      <c r="F200" s="270" t="s">
        <v>1020</v>
      </c>
      <c r="G200" s="271" t="s">
        <v>318</v>
      </c>
      <c r="H200" s="272">
        <v>15</v>
      </c>
      <c r="I200" s="273"/>
      <c r="J200" s="274">
        <f>ROUND(I200*H200,2)</f>
        <v>0</v>
      </c>
      <c r="K200" s="270" t="s">
        <v>492</v>
      </c>
      <c r="L200" s="275"/>
      <c r="M200" s="276" t="s">
        <v>19</v>
      </c>
      <c r="N200" s="277" t="s">
        <v>43</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166</v>
      </c>
      <c r="AT200" s="217" t="s">
        <v>219</v>
      </c>
      <c r="AU200" s="217" t="s">
        <v>80</v>
      </c>
      <c r="AY200" s="19" t="s">
        <v>139</v>
      </c>
      <c r="BE200" s="218">
        <f>IF(N200="základní",J200,0)</f>
        <v>0</v>
      </c>
      <c r="BF200" s="218">
        <f>IF(N200="snížená",J200,0)</f>
        <v>0</v>
      </c>
      <c r="BG200" s="218">
        <f>IF(N200="zákl. přenesená",J200,0)</f>
        <v>0</v>
      </c>
      <c r="BH200" s="218">
        <f>IF(N200="sníž. přenesená",J200,0)</f>
        <v>0</v>
      </c>
      <c r="BI200" s="218">
        <f>IF(N200="nulová",J200,0)</f>
        <v>0</v>
      </c>
      <c r="BJ200" s="19" t="s">
        <v>80</v>
      </c>
      <c r="BK200" s="218">
        <f>ROUND(I200*H200,2)</f>
        <v>0</v>
      </c>
      <c r="BL200" s="19" t="s">
        <v>147</v>
      </c>
      <c r="BM200" s="217" t="s">
        <v>400</v>
      </c>
    </row>
    <row r="201" s="2" customFormat="1">
      <c r="A201" s="40"/>
      <c r="B201" s="41"/>
      <c r="C201" s="42"/>
      <c r="D201" s="219" t="s">
        <v>148</v>
      </c>
      <c r="E201" s="42"/>
      <c r="F201" s="220" t="s">
        <v>1020</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148</v>
      </c>
      <c r="AU201" s="19" t="s">
        <v>80</v>
      </c>
    </row>
    <row r="202" s="2" customFormat="1" ht="16.5" customHeight="1">
      <c r="A202" s="40"/>
      <c r="B202" s="41"/>
      <c r="C202" s="268" t="s">
        <v>401</v>
      </c>
      <c r="D202" s="268" t="s">
        <v>219</v>
      </c>
      <c r="E202" s="269" t="s">
        <v>1021</v>
      </c>
      <c r="F202" s="270" t="s">
        <v>1022</v>
      </c>
      <c r="G202" s="271" t="s">
        <v>318</v>
      </c>
      <c r="H202" s="272">
        <v>80</v>
      </c>
      <c r="I202" s="273"/>
      <c r="J202" s="274">
        <f>ROUND(I202*H202,2)</f>
        <v>0</v>
      </c>
      <c r="K202" s="270" t="s">
        <v>492</v>
      </c>
      <c r="L202" s="275"/>
      <c r="M202" s="276" t="s">
        <v>19</v>
      </c>
      <c r="N202" s="277" t="s">
        <v>43</v>
      </c>
      <c r="O202" s="86"/>
      <c r="P202" s="215">
        <f>O202*H202</f>
        <v>0</v>
      </c>
      <c r="Q202" s="215">
        <v>0</v>
      </c>
      <c r="R202" s="215">
        <f>Q202*H202</f>
        <v>0</v>
      </c>
      <c r="S202" s="215">
        <v>0</v>
      </c>
      <c r="T202" s="216">
        <f>S202*H202</f>
        <v>0</v>
      </c>
      <c r="U202" s="40"/>
      <c r="V202" s="40"/>
      <c r="W202" s="40"/>
      <c r="X202" s="40"/>
      <c r="Y202" s="40"/>
      <c r="Z202" s="40"/>
      <c r="AA202" s="40"/>
      <c r="AB202" s="40"/>
      <c r="AC202" s="40"/>
      <c r="AD202" s="40"/>
      <c r="AE202" s="40"/>
      <c r="AR202" s="217" t="s">
        <v>166</v>
      </c>
      <c r="AT202" s="217" t="s">
        <v>219</v>
      </c>
      <c r="AU202" s="217" t="s">
        <v>80</v>
      </c>
      <c r="AY202" s="19" t="s">
        <v>139</v>
      </c>
      <c r="BE202" s="218">
        <f>IF(N202="základní",J202,0)</f>
        <v>0</v>
      </c>
      <c r="BF202" s="218">
        <f>IF(N202="snížená",J202,0)</f>
        <v>0</v>
      </c>
      <c r="BG202" s="218">
        <f>IF(N202="zákl. přenesená",J202,0)</f>
        <v>0</v>
      </c>
      <c r="BH202" s="218">
        <f>IF(N202="sníž. přenesená",J202,0)</f>
        <v>0</v>
      </c>
      <c r="BI202" s="218">
        <f>IF(N202="nulová",J202,0)</f>
        <v>0</v>
      </c>
      <c r="BJ202" s="19" t="s">
        <v>80</v>
      </c>
      <c r="BK202" s="218">
        <f>ROUND(I202*H202,2)</f>
        <v>0</v>
      </c>
      <c r="BL202" s="19" t="s">
        <v>147</v>
      </c>
      <c r="BM202" s="217" t="s">
        <v>404</v>
      </c>
    </row>
    <row r="203" s="2" customFormat="1">
      <c r="A203" s="40"/>
      <c r="B203" s="41"/>
      <c r="C203" s="42"/>
      <c r="D203" s="219" t="s">
        <v>148</v>
      </c>
      <c r="E203" s="42"/>
      <c r="F203" s="220" t="s">
        <v>1022</v>
      </c>
      <c r="G203" s="42"/>
      <c r="H203" s="42"/>
      <c r="I203" s="221"/>
      <c r="J203" s="42"/>
      <c r="K203" s="42"/>
      <c r="L203" s="46"/>
      <c r="M203" s="222"/>
      <c r="N203" s="223"/>
      <c r="O203" s="86"/>
      <c r="P203" s="86"/>
      <c r="Q203" s="86"/>
      <c r="R203" s="86"/>
      <c r="S203" s="86"/>
      <c r="T203" s="87"/>
      <c r="U203" s="40"/>
      <c r="V203" s="40"/>
      <c r="W203" s="40"/>
      <c r="X203" s="40"/>
      <c r="Y203" s="40"/>
      <c r="Z203" s="40"/>
      <c r="AA203" s="40"/>
      <c r="AB203" s="40"/>
      <c r="AC203" s="40"/>
      <c r="AD203" s="40"/>
      <c r="AE203" s="40"/>
      <c r="AT203" s="19" t="s">
        <v>148</v>
      </c>
      <c r="AU203" s="19" t="s">
        <v>80</v>
      </c>
    </row>
    <row r="204" s="2" customFormat="1" ht="16.5" customHeight="1">
      <c r="A204" s="40"/>
      <c r="B204" s="41"/>
      <c r="C204" s="268" t="s">
        <v>282</v>
      </c>
      <c r="D204" s="268" t="s">
        <v>219</v>
      </c>
      <c r="E204" s="269" t="s">
        <v>1023</v>
      </c>
      <c r="F204" s="270" t="s">
        <v>1024</v>
      </c>
      <c r="G204" s="271" t="s">
        <v>318</v>
      </c>
      <c r="H204" s="272">
        <v>80</v>
      </c>
      <c r="I204" s="273"/>
      <c r="J204" s="274">
        <f>ROUND(I204*H204,2)</f>
        <v>0</v>
      </c>
      <c r="K204" s="270" t="s">
        <v>492</v>
      </c>
      <c r="L204" s="275"/>
      <c r="M204" s="276" t="s">
        <v>19</v>
      </c>
      <c r="N204" s="277" t="s">
        <v>43</v>
      </c>
      <c r="O204" s="86"/>
      <c r="P204" s="215">
        <f>O204*H204</f>
        <v>0</v>
      </c>
      <c r="Q204" s="215">
        <v>0</v>
      </c>
      <c r="R204" s="215">
        <f>Q204*H204</f>
        <v>0</v>
      </c>
      <c r="S204" s="215">
        <v>0</v>
      </c>
      <c r="T204" s="216">
        <f>S204*H204</f>
        <v>0</v>
      </c>
      <c r="U204" s="40"/>
      <c r="V204" s="40"/>
      <c r="W204" s="40"/>
      <c r="X204" s="40"/>
      <c r="Y204" s="40"/>
      <c r="Z204" s="40"/>
      <c r="AA204" s="40"/>
      <c r="AB204" s="40"/>
      <c r="AC204" s="40"/>
      <c r="AD204" s="40"/>
      <c r="AE204" s="40"/>
      <c r="AR204" s="217" t="s">
        <v>166</v>
      </c>
      <c r="AT204" s="217" t="s">
        <v>219</v>
      </c>
      <c r="AU204" s="217" t="s">
        <v>80</v>
      </c>
      <c r="AY204" s="19" t="s">
        <v>139</v>
      </c>
      <c r="BE204" s="218">
        <f>IF(N204="základní",J204,0)</f>
        <v>0</v>
      </c>
      <c r="BF204" s="218">
        <f>IF(N204="snížená",J204,0)</f>
        <v>0</v>
      </c>
      <c r="BG204" s="218">
        <f>IF(N204="zákl. přenesená",J204,0)</f>
        <v>0</v>
      </c>
      <c r="BH204" s="218">
        <f>IF(N204="sníž. přenesená",J204,0)</f>
        <v>0</v>
      </c>
      <c r="BI204" s="218">
        <f>IF(N204="nulová",J204,0)</f>
        <v>0</v>
      </c>
      <c r="BJ204" s="19" t="s">
        <v>80</v>
      </c>
      <c r="BK204" s="218">
        <f>ROUND(I204*H204,2)</f>
        <v>0</v>
      </c>
      <c r="BL204" s="19" t="s">
        <v>147</v>
      </c>
      <c r="BM204" s="217" t="s">
        <v>407</v>
      </c>
    </row>
    <row r="205" s="2" customFormat="1">
      <c r="A205" s="40"/>
      <c r="B205" s="41"/>
      <c r="C205" s="42"/>
      <c r="D205" s="219" t="s">
        <v>148</v>
      </c>
      <c r="E205" s="42"/>
      <c r="F205" s="220" t="s">
        <v>1024</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148</v>
      </c>
      <c r="AU205" s="19" t="s">
        <v>80</v>
      </c>
    </row>
    <row r="206" s="2" customFormat="1">
      <c r="A206" s="40"/>
      <c r="B206" s="41"/>
      <c r="C206" s="42"/>
      <c r="D206" s="219" t="s">
        <v>910</v>
      </c>
      <c r="E206" s="42"/>
      <c r="F206" s="224" t="s">
        <v>996</v>
      </c>
      <c r="G206" s="42"/>
      <c r="H206" s="42"/>
      <c r="I206" s="221"/>
      <c r="J206" s="42"/>
      <c r="K206" s="42"/>
      <c r="L206" s="46"/>
      <c r="M206" s="278"/>
      <c r="N206" s="279"/>
      <c r="O206" s="280"/>
      <c r="P206" s="280"/>
      <c r="Q206" s="280"/>
      <c r="R206" s="280"/>
      <c r="S206" s="280"/>
      <c r="T206" s="281"/>
      <c r="U206" s="40"/>
      <c r="V206" s="40"/>
      <c r="W206" s="40"/>
      <c r="X206" s="40"/>
      <c r="Y206" s="40"/>
      <c r="Z206" s="40"/>
      <c r="AA206" s="40"/>
      <c r="AB206" s="40"/>
      <c r="AC206" s="40"/>
      <c r="AD206" s="40"/>
      <c r="AE206" s="40"/>
      <c r="AT206" s="19" t="s">
        <v>910</v>
      </c>
      <c r="AU206" s="19" t="s">
        <v>80</v>
      </c>
    </row>
    <row r="207" s="2" customFormat="1" ht="6.96" customHeight="1">
      <c r="A207" s="40"/>
      <c r="B207" s="61"/>
      <c r="C207" s="62"/>
      <c r="D207" s="62"/>
      <c r="E207" s="62"/>
      <c r="F207" s="62"/>
      <c r="G207" s="62"/>
      <c r="H207" s="62"/>
      <c r="I207" s="62"/>
      <c r="J207" s="62"/>
      <c r="K207" s="62"/>
      <c r="L207" s="46"/>
      <c r="M207" s="40"/>
      <c r="O207" s="40"/>
      <c r="P207" s="40"/>
      <c r="Q207" s="40"/>
      <c r="R207" s="40"/>
      <c r="S207" s="40"/>
      <c r="T207" s="40"/>
      <c r="U207" s="40"/>
      <c r="V207" s="40"/>
      <c r="W207" s="40"/>
      <c r="X207" s="40"/>
      <c r="Y207" s="40"/>
      <c r="Z207" s="40"/>
      <c r="AA207" s="40"/>
      <c r="AB207" s="40"/>
      <c r="AC207" s="40"/>
      <c r="AD207" s="40"/>
      <c r="AE207" s="40"/>
    </row>
  </sheetData>
  <sheetProtection sheet="1" autoFilter="0" formatColumns="0" formatRows="0" objects="1" scenarios="1" spinCount="100000" saltValue="KK3jEz8YM6E+bfqZiGsGoFKq4M/bovol2wvkAsKZElGgqX4jkvrkluvaTfFt3ICwA947iLwZIWZxfrg5Y+cqaA==" hashValue="H7NgaFQC1y294dOaU4lN3Yc7dEM0iQvVFdRve0JhHV8EXU0qfxHntNkpjNzH3xrCJAXSRhd1feKscnWykpHwXA==" algorithmName="SHA-512" password="CB6D"/>
  <autoFilter ref="C83:K20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1025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ROUND((SUM(BE81:BE89)),  2)</f>
        <v>0</v>
      </c>
      <c r="G33" s="40"/>
      <c r="H33" s="40"/>
      <c r="I33" s="150">
        <v>0.20999999999999999</v>
      </c>
      <c r="J33" s="149">
        <f>ROUND(((SUM(BE81:BE89))*I33),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ROUND((SUM(BF81:BF89)),  2)</f>
        <v>0</v>
      </c>
      <c r="G34" s="40"/>
      <c r="H34" s="40"/>
      <c r="I34" s="150">
        <v>0.14999999999999999</v>
      </c>
      <c r="J34" s="149">
        <f>ROUND(((SUM(BF81:BF89))*I34),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ROUND((SUM(BG81:BG89)),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ROUND((SUM(BH81:BH89)),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ROUND((SUM(BI81:BI89)),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SO 04.2-d - AV technika stínicí technika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J81</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1026</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1027</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5" t="s">
        <v>124</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INFRASTRUKTURA ZŠ CHOMUTOV - učebna řemesla -ZŠ Hornická 4387, Chomutov</v>
      </c>
      <c r="F71" s="34"/>
      <c r="G71" s="34"/>
      <c r="H71" s="34"/>
      <c r="I71" s="42"/>
      <c r="J71" s="42"/>
      <c r="K71" s="42"/>
      <c r="L71" s="136"/>
      <c r="S71" s="40"/>
      <c r="T71" s="40"/>
      <c r="U71" s="40"/>
      <c r="V71" s="40"/>
      <c r="W71" s="40"/>
      <c r="X71" s="40"/>
      <c r="Y71" s="40"/>
      <c r="Z71" s="40"/>
      <c r="AA71" s="40"/>
      <c r="AB71" s="40"/>
      <c r="AC71" s="40"/>
      <c r="AD71" s="40"/>
      <c r="AE71" s="40"/>
    </row>
    <row r="72" s="2" customFormat="1" ht="12" customHeight="1">
      <c r="A72" s="40"/>
      <c r="B72" s="41"/>
      <c r="C72" s="34" t="s">
        <v>96</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 xml:space="preserve">SO 04.2-d - AV technika stínicí technika </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34" t="s">
        <v>23</v>
      </c>
      <c r="J75" s="74" t="str">
        <f>IF(J12="","",J12)</f>
        <v>12. 1. 2022</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4" t="s">
        <v>25</v>
      </c>
      <c r="D77" s="42"/>
      <c r="E77" s="42"/>
      <c r="F77" s="29" t="str">
        <f>E15</f>
        <v xml:space="preserve"> </v>
      </c>
      <c r="G77" s="42"/>
      <c r="H77" s="42"/>
      <c r="I77" s="34" t="s">
        <v>30</v>
      </c>
      <c r="J77" s="38" t="str">
        <f>E21</f>
        <v xml:space="preserve"> </v>
      </c>
      <c r="K77" s="42"/>
      <c r="L77" s="136"/>
      <c r="S77" s="40"/>
      <c r="T77" s="40"/>
      <c r="U77" s="40"/>
      <c r="V77" s="40"/>
      <c r="W77" s="40"/>
      <c r="X77" s="40"/>
      <c r="Y77" s="40"/>
      <c r="Z77" s="40"/>
      <c r="AA77" s="40"/>
      <c r="AB77" s="40"/>
      <c r="AC77" s="40"/>
      <c r="AD77" s="40"/>
      <c r="AE77" s="40"/>
    </row>
    <row r="78" s="2" customFormat="1" ht="25.65" customHeight="1">
      <c r="A78" s="40"/>
      <c r="B78" s="41"/>
      <c r="C78" s="34" t="s">
        <v>28</v>
      </c>
      <c r="D78" s="42"/>
      <c r="E78" s="42"/>
      <c r="F78" s="29" t="str">
        <f>IF(E18="","",E18)</f>
        <v>Vyplň údaj</v>
      </c>
      <c r="G78" s="42"/>
      <c r="H78" s="42"/>
      <c r="I78" s="34" t="s">
        <v>32</v>
      </c>
      <c r="J78" s="38" t="str">
        <f>E24</f>
        <v>Ing. Kateřina Tumpachová</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125</v>
      </c>
      <c r="D80" s="182" t="s">
        <v>57</v>
      </c>
      <c r="E80" s="182" t="s">
        <v>53</v>
      </c>
      <c r="F80" s="182" t="s">
        <v>54</v>
      </c>
      <c r="G80" s="182" t="s">
        <v>126</v>
      </c>
      <c r="H80" s="182" t="s">
        <v>127</v>
      </c>
      <c r="I80" s="182" t="s">
        <v>128</v>
      </c>
      <c r="J80" s="182" t="s">
        <v>100</v>
      </c>
      <c r="K80" s="183" t="s">
        <v>129</v>
      </c>
      <c r="L80" s="184"/>
      <c r="M80" s="94" t="s">
        <v>19</v>
      </c>
      <c r="N80" s="95" t="s">
        <v>42</v>
      </c>
      <c r="O80" s="95" t="s">
        <v>130</v>
      </c>
      <c r="P80" s="95" t="s">
        <v>131</v>
      </c>
      <c r="Q80" s="95" t="s">
        <v>132</v>
      </c>
      <c r="R80" s="95" t="s">
        <v>133</v>
      </c>
      <c r="S80" s="95" t="s">
        <v>134</v>
      </c>
      <c r="T80" s="96" t="s">
        <v>135</v>
      </c>
      <c r="U80" s="179"/>
      <c r="V80" s="179"/>
      <c r="W80" s="179"/>
      <c r="X80" s="179"/>
      <c r="Y80" s="179"/>
      <c r="Z80" s="179"/>
      <c r="AA80" s="179"/>
      <c r="AB80" s="179"/>
      <c r="AC80" s="179"/>
      <c r="AD80" s="179"/>
      <c r="AE80" s="179"/>
    </row>
    <row r="81" s="2" customFormat="1" ht="22.8" customHeight="1">
      <c r="A81" s="40"/>
      <c r="B81" s="41"/>
      <c r="C81" s="101" t="s">
        <v>136</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9" t="s">
        <v>71</v>
      </c>
      <c r="AU81" s="19" t="s">
        <v>101</v>
      </c>
      <c r="BK81" s="189">
        <f>BK82</f>
        <v>0</v>
      </c>
    </row>
    <row r="82" s="12" customFormat="1" ht="25.92" customHeight="1">
      <c r="A82" s="12"/>
      <c r="B82" s="190"/>
      <c r="C82" s="191"/>
      <c r="D82" s="192" t="s">
        <v>71</v>
      </c>
      <c r="E82" s="193" t="s">
        <v>1028</v>
      </c>
      <c r="F82" s="193" t="s">
        <v>1029</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80</v>
      </c>
      <c r="AT82" s="202" t="s">
        <v>71</v>
      </c>
      <c r="AU82" s="202" t="s">
        <v>72</v>
      </c>
      <c r="AY82" s="201" t="s">
        <v>139</v>
      </c>
      <c r="BK82" s="203">
        <f>BK83</f>
        <v>0</v>
      </c>
    </row>
    <row r="83" s="12" customFormat="1" ht="22.8" customHeight="1">
      <c r="A83" s="12"/>
      <c r="B83" s="190"/>
      <c r="C83" s="191"/>
      <c r="D83" s="192" t="s">
        <v>71</v>
      </c>
      <c r="E83" s="204" t="s">
        <v>997</v>
      </c>
      <c r="F83" s="204" t="s">
        <v>1030</v>
      </c>
      <c r="G83" s="191"/>
      <c r="H83" s="191"/>
      <c r="I83" s="194"/>
      <c r="J83" s="205">
        <f>BK83</f>
        <v>0</v>
      </c>
      <c r="K83" s="191"/>
      <c r="L83" s="196"/>
      <c r="M83" s="197"/>
      <c r="N83" s="198"/>
      <c r="O83" s="198"/>
      <c r="P83" s="199">
        <f>SUM(P84:P89)</f>
        <v>0</v>
      </c>
      <c r="Q83" s="198"/>
      <c r="R83" s="199">
        <f>SUM(R84:R89)</f>
        <v>0</v>
      </c>
      <c r="S83" s="198"/>
      <c r="T83" s="200">
        <f>SUM(T84:T89)</f>
        <v>0</v>
      </c>
      <c r="U83" s="12"/>
      <c r="V83" s="12"/>
      <c r="W83" s="12"/>
      <c r="X83" s="12"/>
      <c r="Y83" s="12"/>
      <c r="Z83" s="12"/>
      <c r="AA83" s="12"/>
      <c r="AB83" s="12"/>
      <c r="AC83" s="12"/>
      <c r="AD83" s="12"/>
      <c r="AE83" s="12"/>
      <c r="AR83" s="201" t="s">
        <v>80</v>
      </c>
      <c r="AT83" s="202" t="s">
        <v>71</v>
      </c>
      <c r="AU83" s="202" t="s">
        <v>80</v>
      </c>
      <c r="AY83" s="201" t="s">
        <v>139</v>
      </c>
      <c r="BK83" s="203">
        <f>SUM(BK84:BK89)</f>
        <v>0</v>
      </c>
    </row>
    <row r="84" s="2" customFormat="1" ht="24.15" customHeight="1">
      <c r="A84" s="40"/>
      <c r="B84" s="41"/>
      <c r="C84" s="206" t="s">
        <v>80</v>
      </c>
      <c r="D84" s="206" t="s">
        <v>142</v>
      </c>
      <c r="E84" s="207" t="s">
        <v>1031</v>
      </c>
      <c r="F84" s="208" t="s">
        <v>1032</v>
      </c>
      <c r="G84" s="209" t="s">
        <v>145</v>
      </c>
      <c r="H84" s="210">
        <v>2</v>
      </c>
      <c r="I84" s="211"/>
      <c r="J84" s="212">
        <f>ROUND(I84*H84,2)</f>
        <v>0</v>
      </c>
      <c r="K84" s="208" t="s">
        <v>492</v>
      </c>
      <c r="L84" s="46"/>
      <c r="M84" s="213" t="s">
        <v>19</v>
      </c>
      <c r="N84" s="214" t="s">
        <v>43</v>
      </c>
      <c r="O84" s="86"/>
      <c r="P84" s="215">
        <f>O84*H84</f>
        <v>0</v>
      </c>
      <c r="Q84" s="215">
        <v>0</v>
      </c>
      <c r="R84" s="215">
        <f>Q84*H84</f>
        <v>0</v>
      </c>
      <c r="S84" s="215">
        <v>0</v>
      </c>
      <c r="T84" s="216">
        <f>S84*H84</f>
        <v>0</v>
      </c>
      <c r="U84" s="40"/>
      <c r="V84" s="40"/>
      <c r="W84" s="40"/>
      <c r="X84" s="40"/>
      <c r="Y84" s="40"/>
      <c r="Z84" s="40"/>
      <c r="AA84" s="40"/>
      <c r="AB84" s="40"/>
      <c r="AC84" s="40"/>
      <c r="AD84" s="40"/>
      <c r="AE84" s="40"/>
      <c r="AR84" s="217" t="s">
        <v>147</v>
      </c>
      <c r="AT84" s="217" t="s">
        <v>142</v>
      </c>
      <c r="AU84" s="217" t="s">
        <v>82</v>
      </c>
      <c r="AY84" s="19" t="s">
        <v>139</v>
      </c>
      <c r="BE84" s="218">
        <f>IF(N84="základní",J84,0)</f>
        <v>0</v>
      </c>
      <c r="BF84" s="218">
        <f>IF(N84="snížená",J84,0)</f>
        <v>0</v>
      </c>
      <c r="BG84" s="218">
        <f>IF(N84="zákl. přenesená",J84,0)</f>
        <v>0</v>
      </c>
      <c r="BH84" s="218">
        <f>IF(N84="sníž. přenesená",J84,0)</f>
        <v>0</v>
      </c>
      <c r="BI84" s="218">
        <f>IF(N84="nulová",J84,0)</f>
        <v>0</v>
      </c>
      <c r="BJ84" s="19" t="s">
        <v>80</v>
      </c>
      <c r="BK84" s="218">
        <f>ROUND(I84*H84,2)</f>
        <v>0</v>
      </c>
      <c r="BL84" s="19" t="s">
        <v>147</v>
      </c>
      <c r="BM84" s="217" t="s">
        <v>82</v>
      </c>
    </row>
    <row r="85" s="2" customFormat="1">
      <c r="A85" s="40"/>
      <c r="B85" s="41"/>
      <c r="C85" s="42"/>
      <c r="D85" s="219" t="s">
        <v>148</v>
      </c>
      <c r="E85" s="42"/>
      <c r="F85" s="220" t="s">
        <v>1032</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148</v>
      </c>
      <c r="AU85" s="19" t="s">
        <v>82</v>
      </c>
    </row>
    <row r="86" s="2" customFormat="1" ht="24.15" customHeight="1">
      <c r="A86" s="40"/>
      <c r="B86" s="41"/>
      <c r="C86" s="206" t="s">
        <v>82</v>
      </c>
      <c r="D86" s="206" t="s">
        <v>142</v>
      </c>
      <c r="E86" s="207" t="s">
        <v>1033</v>
      </c>
      <c r="F86" s="208" t="s">
        <v>1034</v>
      </c>
      <c r="G86" s="209" t="s">
        <v>145</v>
      </c>
      <c r="H86" s="210">
        <v>2</v>
      </c>
      <c r="I86" s="211"/>
      <c r="J86" s="212">
        <f>ROUND(I86*H86,2)</f>
        <v>0</v>
      </c>
      <c r="K86" s="208" t="s">
        <v>492</v>
      </c>
      <c r="L86" s="46"/>
      <c r="M86" s="213" t="s">
        <v>19</v>
      </c>
      <c r="N86" s="214"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147</v>
      </c>
      <c r="AT86" s="217" t="s">
        <v>142</v>
      </c>
      <c r="AU86" s="217" t="s">
        <v>82</v>
      </c>
      <c r="AY86" s="19" t="s">
        <v>139</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147</v>
      </c>
      <c r="BM86" s="217" t="s">
        <v>147</v>
      </c>
    </row>
    <row r="87" s="2" customFormat="1">
      <c r="A87" s="40"/>
      <c r="B87" s="41"/>
      <c r="C87" s="42"/>
      <c r="D87" s="219" t="s">
        <v>148</v>
      </c>
      <c r="E87" s="42"/>
      <c r="F87" s="220" t="s">
        <v>1034</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148</v>
      </c>
      <c r="AU87" s="19" t="s">
        <v>82</v>
      </c>
    </row>
    <row r="88" s="2" customFormat="1" ht="24.15" customHeight="1">
      <c r="A88" s="40"/>
      <c r="B88" s="41"/>
      <c r="C88" s="206" t="s">
        <v>140</v>
      </c>
      <c r="D88" s="206" t="s">
        <v>142</v>
      </c>
      <c r="E88" s="207" t="s">
        <v>1035</v>
      </c>
      <c r="F88" s="208" t="s">
        <v>1036</v>
      </c>
      <c r="G88" s="209" t="s">
        <v>145</v>
      </c>
      <c r="H88" s="210">
        <v>1</v>
      </c>
      <c r="I88" s="211"/>
      <c r="J88" s="212">
        <f>ROUND(I88*H88,2)</f>
        <v>0</v>
      </c>
      <c r="K88" s="208" t="s">
        <v>492</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147</v>
      </c>
      <c r="AT88" s="217" t="s">
        <v>142</v>
      </c>
      <c r="AU88" s="217" t="s">
        <v>82</v>
      </c>
      <c r="AY88" s="19" t="s">
        <v>139</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147</v>
      </c>
      <c r="BM88" s="217" t="s">
        <v>161</v>
      </c>
    </row>
    <row r="89" s="2" customFormat="1">
      <c r="A89" s="40"/>
      <c r="B89" s="41"/>
      <c r="C89" s="42"/>
      <c r="D89" s="219" t="s">
        <v>148</v>
      </c>
      <c r="E89" s="42"/>
      <c r="F89" s="220" t="s">
        <v>1036</v>
      </c>
      <c r="G89" s="42"/>
      <c r="H89" s="42"/>
      <c r="I89" s="221"/>
      <c r="J89" s="42"/>
      <c r="K89" s="42"/>
      <c r="L89" s="46"/>
      <c r="M89" s="278"/>
      <c r="N89" s="279"/>
      <c r="O89" s="280"/>
      <c r="P89" s="280"/>
      <c r="Q89" s="280"/>
      <c r="R89" s="280"/>
      <c r="S89" s="280"/>
      <c r="T89" s="281"/>
      <c r="U89" s="40"/>
      <c r="V89" s="40"/>
      <c r="W89" s="40"/>
      <c r="X89" s="40"/>
      <c r="Y89" s="40"/>
      <c r="Z89" s="40"/>
      <c r="AA89" s="40"/>
      <c r="AB89" s="40"/>
      <c r="AC89" s="40"/>
      <c r="AD89" s="40"/>
      <c r="AE89" s="40"/>
      <c r="AT89" s="19" t="s">
        <v>148</v>
      </c>
      <c r="AU89" s="19" t="s">
        <v>82</v>
      </c>
    </row>
    <row r="90" s="2" customFormat="1" ht="6.96" customHeight="1">
      <c r="A90" s="40"/>
      <c r="B90" s="61"/>
      <c r="C90" s="62"/>
      <c r="D90" s="62"/>
      <c r="E90" s="62"/>
      <c r="F90" s="62"/>
      <c r="G90" s="62"/>
      <c r="H90" s="62"/>
      <c r="I90" s="62"/>
      <c r="J90" s="62"/>
      <c r="K90" s="62"/>
      <c r="L90" s="46"/>
      <c r="M90" s="40"/>
      <c r="O90" s="40"/>
      <c r="P90" s="40"/>
      <c r="Q90" s="40"/>
      <c r="R90" s="40"/>
      <c r="S90" s="40"/>
      <c r="T90" s="40"/>
      <c r="U90" s="40"/>
      <c r="V90" s="40"/>
      <c r="W90" s="40"/>
      <c r="X90" s="40"/>
      <c r="Y90" s="40"/>
      <c r="Z90" s="40"/>
      <c r="AA90" s="40"/>
      <c r="AB90" s="40"/>
      <c r="AC90" s="40"/>
      <c r="AD90" s="40"/>
      <c r="AE90" s="40"/>
    </row>
  </sheetData>
  <sheetProtection sheet="1" autoFilter="0" formatColumns="0" formatRows="0" objects="1" scenarios="1" spinCount="100000" saltValue="QqQml741gBWwUw4gB6H0RWFW7wMZzzvUV0bfwoA1N/KpXyM/z122d8tnRqaFBmDMY0Xp5nff5YJnKVQv7FCnrQ==" hashValue="l13GIwURibm/lNCiMbx+jUcFVPOgvIvAUyzWtIl3I0XQH4mgwHY4fNpKSxA6pWzgt8cQDreEWXS0dodvPMkdfQ==" algorithmName="SHA-512" password="CB6D"/>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1037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ROUND((SUM(BE82:BE89)),  2)</f>
        <v>0</v>
      </c>
      <c r="G33" s="40"/>
      <c r="H33" s="40"/>
      <c r="I33" s="150">
        <v>0.20999999999999999</v>
      </c>
      <c r="J33" s="149">
        <f>ROUND(((SUM(BE82:BE89))*I33),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ROUND((SUM(BF82:BF89)),  2)</f>
        <v>0</v>
      </c>
      <c r="G34" s="40"/>
      <c r="H34" s="40"/>
      <c r="I34" s="150">
        <v>0.14999999999999999</v>
      </c>
      <c r="J34" s="149">
        <f>ROUND(((SUM(BF82:BF89))*I34),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04.2-VRN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793</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1038</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1039</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124</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řemesla -ZŠ Hornická 4387, Chomutov</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04.2-VRN - VRN</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125</v>
      </c>
      <c r="D81" s="182" t="s">
        <v>57</v>
      </c>
      <c r="E81" s="182" t="s">
        <v>53</v>
      </c>
      <c r="F81" s="182" t="s">
        <v>54</v>
      </c>
      <c r="G81" s="182" t="s">
        <v>126</v>
      </c>
      <c r="H81" s="182" t="s">
        <v>127</v>
      </c>
      <c r="I81" s="182" t="s">
        <v>128</v>
      </c>
      <c r="J81" s="182" t="s">
        <v>100</v>
      </c>
      <c r="K81" s="183" t="s">
        <v>129</v>
      </c>
      <c r="L81" s="184"/>
      <c r="M81" s="94" t="s">
        <v>19</v>
      </c>
      <c r="N81" s="95" t="s">
        <v>42</v>
      </c>
      <c r="O81" s="95" t="s">
        <v>130</v>
      </c>
      <c r="P81" s="95" t="s">
        <v>131</v>
      </c>
      <c r="Q81" s="95" t="s">
        <v>132</v>
      </c>
      <c r="R81" s="95" t="s">
        <v>133</v>
      </c>
      <c r="S81" s="95" t="s">
        <v>134</v>
      </c>
      <c r="T81" s="96" t="s">
        <v>135</v>
      </c>
      <c r="U81" s="179"/>
      <c r="V81" s="179"/>
      <c r="W81" s="179"/>
      <c r="X81" s="179"/>
      <c r="Y81" s="179"/>
      <c r="Z81" s="179"/>
      <c r="AA81" s="179"/>
      <c r="AB81" s="179"/>
      <c r="AC81" s="179"/>
      <c r="AD81" s="179"/>
      <c r="AE81" s="179"/>
    </row>
    <row r="82" s="2" customFormat="1" ht="22.8" customHeight="1">
      <c r="A82" s="40"/>
      <c r="B82" s="41"/>
      <c r="C82" s="101" t="s">
        <v>136</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101</v>
      </c>
      <c r="BK82" s="189">
        <f>BK83</f>
        <v>0</v>
      </c>
    </row>
    <row r="83" s="12" customFormat="1" ht="25.92" customHeight="1">
      <c r="A83" s="12"/>
      <c r="B83" s="190"/>
      <c r="C83" s="191"/>
      <c r="D83" s="192" t="s">
        <v>71</v>
      </c>
      <c r="E83" s="193" t="s">
        <v>93</v>
      </c>
      <c r="F83" s="193" t="s">
        <v>880</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167</v>
      </c>
      <c r="AT83" s="202" t="s">
        <v>71</v>
      </c>
      <c r="AU83" s="202" t="s">
        <v>72</v>
      </c>
      <c r="AY83" s="201" t="s">
        <v>139</v>
      </c>
      <c r="BK83" s="203">
        <f>BK84+BK87</f>
        <v>0</v>
      </c>
    </row>
    <row r="84" s="12" customFormat="1" ht="22.8" customHeight="1">
      <c r="A84" s="12"/>
      <c r="B84" s="190"/>
      <c r="C84" s="191"/>
      <c r="D84" s="192" t="s">
        <v>71</v>
      </c>
      <c r="E84" s="204" t="s">
        <v>1040</v>
      </c>
      <c r="F84" s="204" t="s">
        <v>1041</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80</v>
      </c>
      <c r="AT84" s="202" t="s">
        <v>71</v>
      </c>
      <c r="AU84" s="202" t="s">
        <v>80</v>
      </c>
      <c r="AY84" s="201" t="s">
        <v>139</v>
      </c>
      <c r="BK84" s="203">
        <f>SUM(BK85:BK86)</f>
        <v>0</v>
      </c>
    </row>
    <row r="85" s="2" customFormat="1" ht="16.5" customHeight="1">
      <c r="A85" s="40"/>
      <c r="B85" s="41"/>
      <c r="C85" s="206" t="s">
        <v>80</v>
      </c>
      <c r="D85" s="206" t="s">
        <v>142</v>
      </c>
      <c r="E85" s="207" t="s">
        <v>881</v>
      </c>
      <c r="F85" s="208" t="s">
        <v>1042</v>
      </c>
      <c r="G85" s="209" t="s">
        <v>907</v>
      </c>
      <c r="H85" s="210">
        <v>1</v>
      </c>
      <c r="I85" s="211"/>
      <c r="J85" s="212">
        <f>ROUND(I85*H85,2)</f>
        <v>0</v>
      </c>
      <c r="K85" s="208" t="s">
        <v>146</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147</v>
      </c>
      <c r="AT85" s="217" t="s">
        <v>142</v>
      </c>
      <c r="AU85" s="217" t="s">
        <v>82</v>
      </c>
      <c r="AY85" s="19" t="s">
        <v>139</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147</v>
      </c>
      <c r="BM85" s="217" t="s">
        <v>82</v>
      </c>
    </row>
    <row r="86" s="2" customFormat="1">
      <c r="A86" s="40"/>
      <c r="B86" s="41"/>
      <c r="C86" s="42"/>
      <c r="D86" s="219" t="s">
        <v>148</v>
      </c>
      <c r="E86" s="42"/>
      <c r="F86" s="220" t="s">
        <v>1042</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148</v>
      </c>
      <c r="AU86" s="19" t="s">
        <v>82</v>
      </c>
    </row>
    <row r="87" s="12" customFormat="1" ht="22.8" customHeight="1">
      <c r="A87" s="12"/>
      <c r="B87" s="190"/>
      <c r="C87" s="191"/>
      <c r="D87" s="192" t="s">
        <v>71</v>
      </c>
      <c r="E87" s="204" t="s">
        <v>1043</v>
      </c>
      <c r="F87" s="204" t="s">
        <v>1044</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80</v>
      </c>
      <c r="AT87" s="202" t="s">
        <v>71</v>
      </c>
      <c r="AU87" s="202" t="s">
        <v>80</v>
      </c>
      <c r="AY87" s="201" t="s">
        <v>139</v>
      </c>
      <c r="BK87" s="203">
        <f>SUM(BK88:BK89)</f>
        <v>0</v>
      </c>
    </row>
    <row r="88" s="2" customFormat="1" ht="16.5" customHeight="1">
      <c r="A88" s="40"/>
      <c r="B88" s="41"/>
      <c r="C88" s="206" t="s">
        <v>82</v>
      </c>
      <c r="D88" s="206" t="s">
        <v>142</v>
      </c>
      <c r="E88" s="207" t="s">
        <v>1045</v>
      </c>
      <c r="F88" s="208" t="s">
        <v>1044</v>
      </c>
      <c r="G88" s="209" t="s">
        <v>907</v>
      </c>
      <c r="H88" s="210">
        <v>1</v>
      </c>
      <c r="I88" s="211"/>
      <c r="J88" s="212">
        <f>ROUND(I88*H88,2)</f>
        <v>0</v>
      </c>
      <c r="K88" s="208" t="s">
        <v>146</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147</v>
      </c>
      <c r="AT88" s="217" t="s">
        <v>142</v>
      </c>
      <c r="AU88" s="217" t="s">
        <v>82</v>
      </c>
      <c r="AY88" s="19" t="s">
        <v>139</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147</v>
      </c>
      <c r="BM88" s="217" t="s">
        <v>147</v>
      </c>
    </row>
    <row r="89" s="2" customFormat="1">
      <c r="A89" s="40"/>
      <c r="B89" s="41"/>
      <c r="C89" s="42"/>
      <c r="D89" s="219" t="s">
        <v>148</v>
      </c>
      <c r="E89" s="42"/>
      <c r="F89" s="220" t="s">
        <v>1044</v>
      </c>
      <c r="G89" s="42"/>
      <c r="H89" s="42"/>
      <c r="I89" s="221"/>
      <c r="J89" s="42"/>
      <c r="K89" s="42"/>
      <c r="L89" s="46"/>
      <c r="M89" s="278"/>
      <c r="N89" s="279"/>
      <c r="O89" s="280"/>
      <c r="P89" s="280"/>
      <c r="Q89" s="280"/>
      <c r="R89" s="280"/>
      <c r="S89" s="280"/>
      <c r="T89" s="281"/>
      <c r="U89" s="40"/>
      <c r="V89" s="40"/>
      <c r="W89" s="40"/>
      <c r="X89" s="40"/>
      <c r="Y89" s="40"/>
      <c r="Z89" s="40"/>
      <c r="AA89" s="40"/>
      <c r="AB89" s="40"/>
      <c r="AC89" s="40"/>
      <c r="AD89" s="40"/>
      <c r="AE89" s="40"/>
      <c r="AT89" s="19" t="s">
        <v>148</v>
      </c>
      <c r="AU89" s="19" t="s">
        <v>82</v>
      </c>
    </row>
    <row r="90" s="2" customFormat="1" ht="6.96" customHeight="1">
      <c r="A90" s="40"/>
      <c r="B90" s="61"/>
      <c r="C90" s="62"/>
      <c r="D90" s="62"/>
      <c r="E90" s="62"/>
      <c r="F90" s="62"/>
      <c r="G90" s="62"/>
      <c r="H90" s="62"/>
      <c r="I90" s="62"/>
      <c r="J90" s="62"/>
      <c r="K90" s="62"/>
      <c r="L90" s="46"/>
      <c r="M90" s="40"/>
      <c r="O90" s="40"/>
      <c r="P90" s="40"/>
      <c r="Q90" s="40"/>
      <c r="R90" s="40"/>
      <c r="S90" s="40"/>
      <c r="T90" s="40"/>
      <c r="U90" s="40"/>
      <c r="V90" s="40"/>
      <c r="W90" s="40"/>
      <c r="X90" s="40"/>
      <c r="Y90" s="40"/>
      <c r="Z90" s="40"/>
      <c r="AA90" s="40"/>
      <c r="AB90" s="40"/>
      <c r="AC90" s="40"/>
      <c r="AD90" s="40"/>
      <c r="AE90" s="40"/>
    </row>
  </sheetData>
  <sheetProtection sheet="1" autoFilter="0" formatColumns="0" formatRows="0" objects="1" scenarios="1" spinCount="100000" saltValue="OPiPbF2cuDEBQIWlJTuWt/1oviZexA/U4FwSwmYeCcmo4JjJ4hNzwVj1RxpyqwwhaOprCuhmqefNwSlcBvOZUA==" hashValue="eY+YRY43prhP1mkHpbh55YsljEEXeqQWNanxVeTo4RGPtUUKjWSOve7rg/h7u3WRSR9ieqcp+Y2e0ZrAH7pnMA=="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2" customWidth="1"/>
    <col min="2" max="2" width="1.667969" style="282" customWidth="1"/>
    <col min="3" max="4" width="5" style="282" customWidth="1"/>
    <col min="5" max="5" width="11.66016" style="282" customWidth="1"/>
    <col min="6" max="6" width="9.160156" style="282" customWidth="1"/>
    <col min="7" max="7" width="5" style="282" customWidth="1"/>
    <col min="8" max="8" width="77.83203" style="282" customWidth="1"/>
    <col min="9" max="10" width="20" style="282" customWidth="1"/>
    <col min="11" max="11" width="1.667969" style="282" customWidth="1"/>
  </cols>
  <sheetData>
    <row r="1" s="1" customFormat="1" ht="37.5" customHeight="1"/>
    <row r="2" s="1" customFormat="1" ht="7.5" customHeight="1">
      <c r="B2" s="283"/>
      <c r="C2" s="284"/>
      <c r="D2" s="284"/>
      <c r="E2" s="284"/>
      <c r="F2" s="284"/>
      <c r="G2" s="284"/>
      <c r="H2" s="284"/>
      <c r="I2" s="284"/>
      <c r="J2" s="284"/>
      <c r="K2" s="285"/>
    </row>
    <row r="3" s="17" customFormat="1" ht="45" customHeight="1">
      <c r="B3" s="286"/>
      <c r="C3" s="287" t="s">
        <v>1046</v>
      </c>
      <c r="D3" s="287"/>
      <c r="E3" s="287"/>
      <c r="F3" s="287"/>
      <c r="G3" s="287"/>
      <c r="H3" s="287"/>
      <c r="I3" s="287"/>
      <c r="J3" s="287"/>
      <c r="K3" s="288"/>
    </row>
    <row r="4" s="1" customFormat="1" ht="25.5" customHeight="1">
      <c r="B4" s="289"/>
      <c r="C4" s="290" t="s">
        <v>1047</v>
      </c>
      <c r="D4" s="290"/>
      <c r="E4" s="290"/>
      <c r="F4" s="290"/>
      <c r="G4" s="290"/>
      <c r="H4" s="290"/>
      <c r="I4" s="290"/>
      <c r="J4" s="290"/>
      <c r="K4" s="291"/>
    </row>
    <row r="5" s="1" customFormat="1" ht="5.25" customHeight="1">
      <c r="B5" s="289"/>
      <c r="C5" s="292"/>
      <c r="D5" s="292"/>
      <c r="E5" s="292"/>
      <c r="F5" s="292"/>
      <c r="G5" s="292"/>
      <c r="H5" s="292"/>
      <c r="I5" s="292"/>
      <c r="J5" s="292"/>
      <c r="K5" s="291"/>
    </row>
    <row r="6" s="1" customFormat="1" ht="15" customHeight="1">
      <c r="B6" s="289"/>
      <c r="C6" s="293" t="s">
        <v>1048</v>
      </c>
      <c r="D6" s="293"/>
      <c r="E6" s="293"/>
      <c r="F6" s="293"/>
      <c r="G6" s="293"/>
      <c r="H6" s="293"/>
      <c r="I6" s="293"/>
      <c r="J6" s="293"/>
      <c r="K6" s="291"/>
    </row>
    <row r="7" s="1" customFormat="1" ht="15" customHeight="1">
      <c r="B7" s="294"/>
      <c r="C7" s="293" t="s">
        <v>1049</v>
      </c>
      <c r="D7" s="293"/>
      <c r="E7" s="293"/>
      <c r="F7" s="293"/>
      <c r="G7" s="293"/>
      <c r="H7" s="293"/>
      <c r="I7" s="293"/>
      <c r="J7" s="293"/>
      <c r="K7" s="291"/>
    </row>
    <row r="8" s="1" customFormat="1" ht="12.75" customHeight="1">
      <c r="B8" s="294"/>
      <c r="C8" s="293"/>
      <c r="D8" s="293"/>
      <c r="E8" s="293"/>
      <c r="F8" s="293"/>
      <c r="G8" s="293"/>
      <c r="H8" s="293"/>
      <c r="I8" s="293"/>
      <c r="J8" s="293"/>
      <c r="K8" s="291"/>
    </row>
    <row r="9" s="1" customFormat="1" ht="15" customHeight="1">
      <c r="B9" s="294"/>
      <c r="C9" s="293" t="s">
        <v>1050</v>
      </c>
      <c r="D9" s="293"/>
      <c r="E9" s="293"/>
      <c r="F9" s="293"/>
      <c r="G9" s="293"/>
      <c r="H9" s="293"/>
      <c r="I9" s="293"/>
      <c r="J9" s="293"/>
      <c r="K9" s="291"/>
    </row>
    <row r="10" s="1" customFormat="1" ht="15" customHeight="1">
      <c r="B10" s="294"/>
      <c r="C10" s="293"/>
      <c r="D10" s="293" t="s">
        <v>1051</v>
      </c>
      <c r="E10" s="293"/>
      <c r="F10" s="293"/>
      <c r="G10" s="293"/>
      <c r="H10" s="293"/>
      <c r="I10" s="293"/>
      <c r="J10" s="293"/>
      <c r="K10" s="291"/>
    </row>
    <row r="11" s="1" customFormat="1" ht="15" customHeight="1">
      <c r="B11" s="294"/>
      <c r="C11" s="295"/>
      <c r="D11" s="293" t="s">
        <v>1052</v>
      </c>
      <c r="E11" s="293"/>
      <c r="F11" s="293"/>
      <c r="G11" s="293"/>
      <c r="H11" s="293"/>
      <c r="I11" s="293"/>
      <c r="J11" s="293"/>
      <c r="K11" s="291"/>
    </row>
    <row r="12" s="1" customFormat="1" ht="15" customHeight="1">
      <c r="B12" s="294"/>
      <c r="C12" s="295"/>
      <c r="D12" s="293"/>
      <c r="E12" s="293"/>
      <c r="F12" s="293"/>
      <c r="G12" s="293"/>
      <c r="H12" s="293"/>
      <c r="I12" s="293"/>
      <c r="J12" s="293"/>
      <c r="K12" s="291"/>
    </row>
    <row r="13" s="1" customFormat="1" ht="15" customHeight="1">
      <c r="B13" s="294"/>
      <c r="C13" s="295"/>
      <c r="D13" s="296" t="s">
        <v>1053</v>
      </c>
      <c r="E13" s="293"/>
      <c r="F13" s="293"/>
      <c r="G13" s="293"/>
      <c r="H13" s="293"/>
      <c r="I13" s="293"/>
      <c r="J13" s="293"/>
      <c r="K13" s="291"/>
    </row>
    <row r="14" s="1" customFormat="1" ht="12.75" customHeight="1">
      <c r="B14" s="294"/>
      <c r="C14" s="295"/>
      <c r="D14" s="295"/>
      <c r="E14" s="295"/>
      <c r="F14" s="295"/>
      <c r="G14" s="295"/>
      <c r="H14" s="295"/>
      <c r="I14" s="295"/>
      <c r="J14" s="295"/>
      <c r="K14" s="291"/>
    </row>
    <row r="15" s="1" customFormat="1" ht="15" customHeight="1">
      <c r="B15" s="294"/>
      <c r="C15" s="295"/>
      <c r="D15" s="293" t="s">
        <v>1054</v>
      </c>
      <c r="E15" s="293"/>
      <c r="F15" s="293"/>
      <c r="G15" s="293"/>
      <c r="H15" s="293"/>
      <c r="I15" s="293"/>
      <c r="J15" s="293"/>
      <c r="K15" s="291"/>
    </row>
    <row r="16" s="1" customFormat="1" ht="15" customHeight="1">
      <c r="B16" s="294"/>
      <c r="C16" s="295"/>
      <c r="D16" s="293" t="s">
        <v>1055</v>
      </c>
      <c r="E16" s="293"/>
      <c r="F16" s="293"/>
      <c r="G16" s="293"/>
      <c r="H16" s="293"/>
      <c r="I16" s="293"/>
      <c r="J16" s="293"/>
      <c r="K16" s="291"/>
    </row>
    <row r="17" s="1" customFormat="1" ht="15" customHeight="1">
      <c r="B17" s="294"/>
      <c r="C17" s="295"/>
      <c r="D17" s="293" t="s">
        <v>1056</v>
      </c>
      <c r="E17" s="293"/>
      <c r="F17" s="293"/>
      <c r="G17" s="293"/>
      <c r="H17" s="293"/>
      <c r="I17" s="293"/>
      <c r="J17" s="293"/>
      <c r="K17" s="291"/>
    </row>
    <row r="18" s="1" customFormat="1" ht="15" customHeight="1">
      <c r="B18" s="294"/>
      <c r="C18" s="295"/>
      <c r="D18" s="295"/>
      <c r="E18" s="297" t="s">
        <v>79</v>
      </c>
      <c r="F18" s="293" t="s">
        <v>1057</v>
      </c>
      <c r="G18" s="293"/>
      <c r="H18" s="293"/>
      <c r="I18" s="293"/>
      <c r="J18" s="293"/>
      <c r="K18" s="291"/>
    </row>
    <row r="19" s="1" customFormat="1" ht="15" customHeight="1">
      <c r="B19" s="294"/>
      <c r="C19" s="295"/>
      <c r="D19" s="295"/>
      <c r="E19" s="297" t="s">
        <v>1058</v>
      </c>
      <c r="F19" s="293" t="s">
        <v>1059</v>
      </c>
      <c r="G19" s="293"/>
      <c r="H19" s="293"/>
      <c r="I19" s="293"/>
      <c r="J19" s="293"/>
      <c r="K19" s="291"/>
    </row>
    <row r="20" s="1" customFormat="1" ht="15" customHeight="1">
      <c r="B20" s="294"/>
      <c r="C20" s="295"/>
      <c r="D20" s="295"/>
      <c r="E20" s="297" t="s">
        <v>1060</v>
      </c>
      <c r="F20" s="293" t="s">
        <v>1061</v>
      </c>
      <c r="G20" s="293"/>
      <c r="H20" s="293"/>
      <c r="I20" s="293"/>
      <c r="J20" s="293"/>
      <c r="K20" s="291"/>
    </row>
    <row r="21" s="1" customFormat="1" ht="15" customHeight="1">
      <c r="B21" s="294"/>
      <c r="C21" s="295"/>
      <c r="D21" s="295"/>
      <c r="E21" s="297" t="s">
        <v>1062</v>
      </c>
      <c r="F21" s="293" t="s">
        <v>1063</v>
      </c>
      <c r="G21" s="293"/>
      <c r="H21" s="293"/>
      <c r="I21" s="293"/>
      <c r="J21" s="293"/>
      <c r="K21" s="291"/>
    </row>
    <row r="22" s="1" customFormat="1" ht="15" customHeight="1">
      <c r="B22" s="294"/>
      <c r="C22" s="295"/>
      <c r="D22" s="295"/>
      <c r="E22" s="297" t="s">
        <v>1064</v>
      </c>
      <c r="F22" s="293" t="s">
        <v>1065</v>
      </c>
      <c r="G22" s="293"/>
      <c r="H22" s="293"/>
      <c r="I22" s="293"/>
      <c r="J22" s="293"/>
      <c r="K22" s="291"/>
    </row>
    <row r="23" s="1" customFormat="1" ht="15" customHeight="1">
      <c r="B23" s="294"/>
      <c r="C23" s="295"/>
      <c r="D23" s="295"/>
      <c r="E23" s="297" t="s">
        <v>1066</v>
      </c>
      <c r="F23" s="293" t="s">
        <v>1067</v>
      </c>
      <c r="G23" s="293"/>
      <c r="H23" s="293"/>
      <c r="I23" s="293"/>
      <c r="J23" s="293"/>
      <c r="K23" s="291"/>
    </row>
    <row r="24" s="1" customFormat="1" ht="12.75" customHeight="1">
      <c r="B24" s="294"/>
      <c r="C24" s="295"/>
      <c r="D24" s="295"/>
      <c r="E24" s="295"/>
      <c r="F24" s="295"/>
      <c r="G24" s="295"/>
      <c r="H24" s="295"/>
      <c r="I24" s="295"/>
      <c r="J24" s="295"/>
      <c r="K24" s="291"/>
    </row>
    <row r="25" s="1" customFormat="1" ht="15" customHeight="1">
      <c r="B25" s="294"/>
      <c r="C25" s="293" t="s">
        <v>1068</v>
      </c>
      <c r="D25" s="293"/>
      <c r="E25" s="293"/>
      <c r="F25" s="293"/>
      <c r="G25" s="293"/>
      <c r="H25" s="293"/>
      <c r="I25" s="293"/>
      <c r="J25" s="293"/>
      <c r="K25" s="291"/>
    </row>
    <row r="26" s="1" customFormat="1" ht="15" customHeight="1">
      <c r="B26" s="294"/>
      <c r="C26" s="293" t="s">
        <v>1069</v>
      </c>
      <c r="D26" s="293"/>
      <c r="E26" s="293"/>
      <c r="F26" s="293"/>
      <c r="G26" s="293"/>
      <c r="H26" s="293"/>
      <c r="I26" s="293"/>
      <c r="J26" s="293"/>
      <c r="K26" s="291"/>
    </row>
    <row r="27" s="1" customFormat="1" ht="15" customHeight="1">
      <c r="B27" s="294"/>
      <c r="C27" s="293"/>
      <c r="D27" s="293" t="s">
        <v>1070</v>
      </c>
      <c r="E27" s="293"/>
      <c r="F27" s="293"/>
      <c r="G27" s="293"/>
      <c r="H27" s="293"/>
      <c r="I27" s="293"/>
      <c r="J27" s="293"/>
      <c r="K27" s="291"/>
    </row>
    <row r="28" s="1" customFormat="1" ht="15" customHeight="1">
      <c r="B28" s="294"/>
      <c r="C28" s="295"/>
      <c r="D28" s="293" t="s">
        <v>1071</v>
      </c>
      <c r="E28" s="293"/>
      <c r="F28" s="293"/>
      <c r="G28" s="293"/>
      <c r="H28" s="293"/>
      <c r="I28" s="293"/>
      <c r="J28" s="293"/>
      <c r="K28" s="291"/>
    </row>
    <row r="29" s="1" customFormat="1" ht="12.75" customHeight="1">
      <c r="B29" s="294"/>
      <c r="C29" s="295"/>
      <c r="D29" s="295"/>
      <c r="E29" s="295"/>
      <c r="F29" s="295"/>
      <c r="G29" s="295"/>
      <c r="H29" s="295"/>
      <c r="I29" s="295"/>
      <c r="J29" s="295"/>
      <c r="K29" s="291"/>
    </row>
    <row r="30" s="1" customFormat="1" ht="15" customHeight="1">
      <c r="B30" s="294"/>
      <c r="C30" s="295"/>
      <c r="D30" s="293" t="s">
        <v>1072</v>
      </c>
      <c r="E30" s="293"/>
      <c r="F30" s="293"/>
      <c r="G30" s="293"/>
      <c r="H30" s="293"/>
      <c r="I30" s="293"/>
      <c r="J30" s="293"/>
      <c r="K30" s="291"/>
    </row>
    <row r="31" s="1" customFormat="1" ht="15" customHeight="1">
      <c r="B31" s="294"/>
      <c r="C31" s="295"/>
      <c r="D31" s="293" t="s">
        <v>1073</v>
      </c>
      <c r="E31" s="293"/>
      <c r="F31" s="293"/>
      <c r="G31" s="293"/>
      <c r="H31" s="293"/>
      <c r="I31" s="293"/>
      <c r="J31" s="293"/>
      <c r="K31" s="291"/>
    </row>
    <row r="32" s="1" customFormat="1" ht="12.75" customHeight="1">
      <c r="B32" s="294"/>
      <c r="C32" s="295"/>
      <c r="D32" s="295"/>
      <c r="E32" s="295"/>
      <c r="F32" s="295"/>
      <c r="G32" s="295"/>
      <c r="H32" s="295"/>
      <c r="I32" s="295"/>
      <c r="J32" s="295"/>
      <c r="K32" s="291"/>
    </row>
    <row r="33" s="1" customFormat="1" ht="15" customHeight="1">
      <c r="B33" s="294"/>
      <c r="C33" s="295"/>
      <c r="D33" s="293" t="s">
        <v>1074</v>
      </c>
      <c r="E33" s="293"/>
      <c r="F33" s="293"/>
      <c r="G33" s="293"/>
      <c r="H33" s="293"/>
      <c r="I33" s="293"/>
      <c r="J33" s="293"/>
      <c r="K33" s="291"/>
    </row>
    <row r="34" s="1" customFormat="1" ht="15" customHeight="1">
      <c r="B34" s="294"/>
      <c r="C34" s="295"/>
      <c r="D34" s="293" t="s">
        <v>1075</v>
      </c>
      <c r="E34" s="293"/>
      <c r="F34" s="293"/>
      <c r="G34" s="293"/>
      <c r="H34" s="293"/>
      <c r="I34" s="293"/>
      <c r="J34" s="293"/>
      <c r="K34" s="291"/>
    </row>
    <row r="35" s="1" customFormat="1" ht="15" customHeight="1">
      <c r="B35" s="294"/>
      <c r="C35" s="295"/>
      <c r="D35" s="293" t="s">
        <v>1076</v>
      </c>
      <c r="E35" s="293"/>
      <c r="F35" s="293"/>
      <c r="G35" s="293"/>
      <c r="H35" s="293"/>
      <c r="I35" s="293"/>
      <c r="J35" s="293"/>
      <c r="K35" s="291"/>
    </row>
    <row r="36" s="1" customFormat="1" ht="15" customHeight="1">
      <c r="B36" s="294"/>
      <c r="C36" s="295"/>
      <c r="D36" s="293"/>
      <c r="E36" s="296" t="s">
        <v>125</v>
      </c>
      <c r="F36" s="293"/>
      <c r="G36" s="293" t="s">
        <v>1077</v>
      </c>
      <c r="H36" s="293"/>
      <c r="I36" s="293"/>
      <c r="J36" s="293"/>
      <c r="K36" s="291"/>
    </row>
    <row r="37" s="1" customFormat="1" ht="30.75" customHeight="1">
      <c r="B37" s="294"/>
      <c r="C37" s="295"/>
      <c r="D37" s="293"/>
      <c r="E37" s="296" t="s">
        <v>1078</v>
      </c>
      <c r="F37" s="293"/>
      <c r="G37" s="293" t="s">
        <v>1079</v>
      </c>
      <c r="H37" s="293"/>
      <c r="I37" s="293"/>
      <c r="J37" s="293"/>
      <c r="K37" s="291"/>
    </row>
    <row r="38" s="1" customFormat="1" ht="15" customHeight="1">
      <c r="B38" s="294"/>
      <c r="C38" s="295"/>
      <c r="D38" s="293"/>
      <c r="E38" s="296" t="s">
        <v>53</v>
      </c>
      <c r="F38" s="293"/>
      <c r="G38" s="293" t="s">
        <v>1080</v>
      </c>
      <c r="H38" s="293"/>
      <c r="I38" s="293"/>
      <c r="J38" s="293"/>
      <c r="K38" s="291"/>
    </row>
    <row r="39" s="1" customFormat="1" ht="15" customHeight="1">
      <c r="B39" s="294"/>
      <c r="C39" s="295"/>
      <c r="D39" s="293"/>
      <c r="E39" s="296" t="s">
        <v>54</v>
      </c>
      <c r="F39" s="293"/>
      <c r="G39" s="293" t="s">
        <v>1081</v>
      </c>
      <c r="H39" s="293"/>
      <c r="I39" s="293"/>
      <c r="J39" s="293"/>
      <c r="K39" s="291"/>
    </row>
    <row r="40" s="1" customFormat="1" ht="15" customHeight="1">
      <c r="B40" s="294"/>
      <c r="C40" s="295"/>
      <c r="D40" s="293"/>
      <c r="E40" s="296" t="s">
        <v>126</v>
      </c>
      <c r="F40" s="293"/>
      <c r="G40" s="293" t="s">
        <v>1082</v>
      </c>
      <c r="H40" s="293"/>
      <c r="I40" s="293"/>
      <c r="J40" s="293"/>
      <c r="K40" s="291"/>
    </row>
    <row r="41" s="1" customFormat="1" ht="15" customHeight="1">
      <c r="B41" s="294"/>
      <c r="C41" s="295"/>
      <c r="D41" s="293"/>
      <c r="E41" s="296" t="s">
        <v>127</v>
      </c>
      <c r="F41" s="293"/>
      <c r="G41" s="293" t="s">
        <v>1083</v>
      </c>
      <c r="H41" s="293"/>
      <c r="I41" s="293"/>
      <c r="J41" s="293"/>
      <c r="K41" s="291"/>
    </row>
    <row r="42" s="1" customFormat="1" ht="15" customHeight="1">
      <c r="B42" s="294"/>
      <c r="C42" s="295"/>
      <c r="D42" s="293"/>
      <c r="E42" s="296" t="s">
        <v>1084</v>
      </c>
      <c r="F42" s="293"/>
      <c r="G42" s="293" t="s">
        <v>1085</v>
      </c>
      <c r="H42" s="293"/>
      <c r="I42" s="293"/>
      <c r="J42" s="293"/>
      <c r="K42" s="291"/>
    </row>
    <row r="43" s="1" customFormat="1" ht="15" customHeight="1">
      <c r="B43" s="294"/>
      <c r="C43" s="295"/>
      <c r="D43" s="293"/>
      <c r="E43" s="296"/>
      <c r="F43" s="293"/>
      <c r="G43" s="293" t="s">
        <v>1086</v>
      </c>
      <c r="H43" s="293"/>
      <c r="I43" s="293"/>
      <c r="J43" s="293"/>
      <c r="K43" s="291"/>
    </row>
    <row r="44" s="1" customFormat="1" ht="15" customHeight="1">
      <c r="B44" s="294"/>
      <c r="C44" s="295"/>
      <c r="D44" s="293"/>
      <c r="E44" s="296" t="s">
        <v>1087</v>
      </c>
      <c r="F44" s="293"/>
      <c r="G44" s="293" t="s">
        <v>1088</v>
      </c>
      <c r="H44" s="293"/>
      <c r="I44" s="293"/>
      <c r="J44" s="293"/>
      <c r="K44" s="291"/>
    </row>
    <row r="45" s="1" customFormat="1" ht="15" customHeight="1">
      <c r="B45" s="294"/>
      <c r="C45" s="295"/>
      <c r="D45" s="293"/>
      <c r="E45" s="296" t="s">
        <v>129</v>
      </c>
      <c r="F45" s="293"/>
      <c r="G45" s="293" t="s">
        <v>1089</v>
      </c>
      <c r="H45" s="293"/>
      <c r="I45" s="293"/>
      <c r="J45" s="293"/>
      <c r="K45" s="291"/>
    </row>
    <row r="46" s="1" customFormat="1" ht="12.75" customHeight="1">
      <c r="B46" s="294"/>
      <c r="C46" s="295"/>
      <c r="D46" s="293"/>
      <c r="E46" s="293"/>
      <c r="F46" s="293"/>
      <c r="G46" s="293"/>
      <c r="H46" s="293"/>
      <c r="I46" s="293"/>
      <c r="J46" s="293"/>
      <c r="K46" s="291"/>
    </row>
    <row r="47" s="1" customFormat="1" ht="15" customHeight="1">
      <c r="B47" s="294"/>
      <c r="C47" s="295"/>
      <c r="D47" s="293" t="s">
        <v>1090</v>
      </c>
      <c r="E47" s="293"/>
      <c r="F47" s="293"/>
      <c r="G47" s="293"/>
      <c r="H47" s="293"/>
      <c r="I47" s="293"/>
      <c r="J47" s="293"/>
      <c r="K47" s="291"/>
    </row>
    <row r="48" s="1" customFormat="1" ht="15" customHeight="1">
      <c r="B48" s="294"/>
      <c r="C48" s="295"/>
      <c r="D48" s="295"/>
      <c r="E48" s="293" t="s">
        <v>1091</v>
      </c>
      <c r="F48" s="293"/>
      <c r="G48" s="293"/>
      <c r="H48" s="293"/>
      <c r="I48" s="293"/>
      <c r="J48" s="293"/>
      <c r="K48" s="291"/>
    </row>
    <row r="49" s="1" customFormat="1" ht="15" customHeight="1">
      <c r="B49" s="294"/>
      <c r="C49" s="295"/>
      <c r="D49" s="295"/>
      <c r="E49" s="293" t="s">
        <v>1092</v>
      </c>
      <c r="F49" s="293"/>
      <c r="G49" s="293"/>
      <c r="H49" s="293"/>
      <c r="I49" s="293"/>
      <c r="J49" s="293"/>
      <c r="K49" s="291"/>
    </row>
    <row r="50" s="1" customFormat="1" ht="15" customHeight="1">
      <c r="B50" s="294"/>
      <c r="C50" s="295"/>
      <c r="D50" s="295"/>
      <c r="E50" s="293" t="s">
        <v>1093</v>
      </c>
      <c r="F50" s="293"/>
      <c r="G50" s="293"/>
      <c r="H50" s="293"/>
      <c r="I50" s="293"/>
      <c r="J50" s="293"/>
      <c r="K50" s="291"/>
    </row>
    <row r="51" s="1" customFormat="1" ht="15" customHeight="1">
      <c r="B51" s="294"/>
      <c r="C51" s="295"/>
      <c r="D51" s="293" t="s">
        <v>1094</v>
      </c>
      <c r="E51" s="293"/>
      <c r="F51" s="293"/>
      <c r="G51" s="293"/>
      <c r="H51" s="293"/>
      <c r="I51" s="293"/>
      <c r="J51" s="293"/>
      <c r="K51" s="291"/>
    </row>
    <row r="52" s="1" customFormat="1" ht="25.5" customHeight="1">
      <c r="B52" s="289"/>
      <c r="C52" s="290" t="s">
        <v>1095</v>
      </c>
      <c r="D52" s="290"/>
      <c r="E52" s="290"/>
      <c r="F52" s="290"/>
      <c r="G52" s="290"/>
      <c r="H52" s="290"/>
      <c r="I52" s="290"/>
      <c r="J52" s="290"/>
      <c r="K52" s="291"/>
    </row>
    <row r="53" s="1" customFormat="1" ht="5.25" customHeight="1">
      <c r="B53" s="289"/>
      <c r="C53" s="292"/>
      <c r="D53" s="292"/>
      <c r="E53" s="292"/>
      <c r="F53" s="292"/>
      <c r="G53" s="292"/>
      <c r="H53" s="292"/>
      <c r="I53" s="292"/>
      <c r="J53" s="292"/>
      <c r="K53" s="291"/>
    </row>
    <row r="54" s="1" customFormat="1" ht="15" customHeight="1">
      <c r="B54" s="289"/>
      <c r="C54" s="293" t="s">
        <v>1096</v>
      </c>
      <c r="D54" s="293"/>
      <c r="E54" s="293"/>
      <c r="F54" s="293"/>
      <c r="G54" s="293"/>
      <c r="H54" s="293"/>
      <c r="I54" s="293"/>
      <c r="J54" s="293"/>
      <c r="K54" s="291"/>
    </row>
    <row r="55" s="1" customFormat="1" ht="15" customHeight="1">
      <c r="B55" s="289"/>
      <c r="C55" s="293" t="s">
        <v>1097</v>
      </c>
      <c r="D55" s="293"/>
      <c r="E55" s="293"/>
      <c r="F55" s="293"/>
      <c r="G55" s="293"/>
      <c r="H55" s="293"/>
      <c r="I55" s="293"/>
      <c r="J55" s="293"/>
      <c r="K55" s="291"/>
    </row>
    <row r="56" s="1" customFormat="1" ht="12.75" customHeight="1">
      <c r="B56" s="289"/>
      <c r="C56" s="293"/>
      <c r="D56" s="293"/>
      <c r="E56" s="293"/>
      <c r="F56" s="293"/>
      <c r="G56" s="293"/>
      <c r="H56" s="293"/>
      <c r="I56" s="293"/>
      <c r="J56" s="293"/>
      <c r="K56" s="291"/>
    </row>
    <row r="57" s="1" customFormat="1" ht="15" customHeight="1">
      <c r="B57" s="289"/>
      <c r="C57" s="293" t="s">
        <v>1098</v>
      </c>
      <c r="D57" s="293"/>
      <c r="E57" s="293"/>
      <c r="F57" s="293"/>
      <c r="G57" s="293"/>
      <c r="H57" s="293"/>
      <c r="I57" s="293"/>
      <c r="J57" s="293"/>
      <c r="K57" s="291"/>
    </row>
    <row r="58" s="1" customFormat="1" ht="15" customHeight="1">
      <c r="B58" s="289"/>
      <c r="C58" s="295"/>
      <c r="D58" s="293" t="s">
        <v>1099</v>
      </c>
      <c r="E58" s="293"/>
      <c r="F58" s="293"/>
      <c r="G58" s="293"/>
      <c r="H58" s="293"/>
      <c r="I58" s="293"/>
      <c r="J58" s="293"/>
      <c r="K58" s="291"/>
    </row>
    <row r="59" s="1" customFormat="1" ht="15" customHeight="1">
      <c r="B59" s="289"/>
      <c r="C59" s="295"/>
      <c r="D59" s="293" t="s">
        <v>1100</v>
      </c>
      <c r="E59" s="293"/>
      <c r="F59" s="293"/>
      <c r="G59" s="293"/>
      <c r="H59" s="293"/>
      <c r="I59" s="293"/>
      <c r="J59" s="293"/>
      <c r="K59" s="291"/>
    </row>
    <row r="60" s="1" customFormat="1" ht="15" customHeight="1">
      <c r="B60" s="289"/>
      <c r="C60" s="295"/>
      <c r="D60" s="293" t="s">
        <v>1101</v>
      </c>
      <c r="E60" s="293"/>
      <c r="F60" s="293"/>
      <c r="G60" s="293"/>
      <c r="H60" s="293"/>
      <c r="I60" s="293"/>
      <c r="J60" s="293"/>
      <c r="K60" s="291"/>
    </row>
    <row r="61" s="1" customFormat="1" ht="15" customHeight="1">
      <c r="B61" s="289"/>
      <c r="C61" s="295"/>
      <c r="D61" s="293" t="s">
        <v>1102</v>
      </c>
      <c r="E61" s="293"/>
      <c r="F61" s="293"/>
      <c r="G61" s="293"/>
      <c r="H61" s="293"/>
      <c r="I61" s="293"/>
      <c r="J61" s="293"/>
      <c r="K61" s="291"/>
    </row>
    <row r="62" s="1" customFormat="1" ht="15" customHeight="1">
      <c r="B62" s="289"/>
      <c r="C62" s="295"/>
      <c r="D62" s="298" t="s">
        <v>1103</v>
      </c>
      <c r="E62" s="298"/>
      <c r="F62" s="298"/>
      <c r="G62" s="298"/>
      <c r="H62" s="298"/>
      <c r="I62" s="298"/>
      <c r="J62" s="298"/>
      <c r="K62" s="291"/>
    </row>
    <row r="63" s="1" customFormat="1" ht="15" customHeight="1">
      <c r="B63" s="289"/>
      <c r="C63" s="295"/>
      <c r="D63" s="293" t="s">
        <v>1104</v>
      </c>
      <c r="E63" s="293"/>
      <c r="F63" s="293"/>
      <c r="G63" s="293"/>
      <c r="H63" s="293"/>
      <c r="I63" s="293"/>
      <c r="J63" s="293"/>
      <c r="K63" s="291"/>
    </row>
    <row r="64" s="1" customFormat="1" ht="12.75" customHeight="1">
      <c r="B64" s="289"/>
      <c r="C64" s="295"/>
      <c r="D64" s="295"/>
      <c r="E64" s="299"/>
      <c r="F64" s="295"/>
      <c r="G64" s="295"/>
      <c r="H64" s="295"/>
      <c r="I64" s="295"/>
      <c r="J64" s="295"/>
      <c r="K64" s="291"/>
    </row>
    <row r="65" s="1" customFormat="1" ht="15" customHeight="1">
      <c r="B65" s="289"/>
      <c r="C65" s="295"/>
      <c r="D65" s="293" t="s">
        <v>1105</v>
      </c>
      <c r="E65" s="293"/>
      <c r="F65" s="293"/>
      <c r="G65" s="293"/>
      <c r="H65" s="293"/>
      <c r="I65" s="293"/>
      <c r="J65" s="293"/>
      <c r="K65" s="291"/>
    </row>
    <row r="66" s="1" customFormat="1" ht="15" customHeight="1">
      <c r="B66" s="289"/>
      <c r="C66" s="295"/>
      <c r="D66" s="298" t="s">
        <v>1106</v>
      </c>
      <c r="E66" s="298"/>
      <c r="F66" s="298"/>
      <c r="G66" s="298"/>
      <c r="H66" s="298"/>
      <c r="I66" s="298"/>
      <c r="J66" s="298"/>
      <c r="K66" s="291"/>
    </row>
    <row r="67" s="1" customFormat="1" ht="15" customHeight="1">
      <c r="B67" s="289"/>
      <c r="C67" s="295"/>
      <c r="D67" s="293" t="s">
        <v>1107</v>
      </c>
      <c r="E67" s="293"/>
      <c r="F67" s="293"/>
      <c r="G67" s="293"/>
      <c r="H67" s="293"/>
      <c r="I67" s="293"/>
      <c r="J67" s="293"/>
      <c r="K67" s="291"/>
    </row>
    <row r="68" s="1" customFormat="1" ht="15" customHeight="1">
      <c r="B68" s="289"/>
      <c r="C68" s="295"/>
      <c r="D68" s="293" t="s">
        <v>1108</v>
      </c>
      <c r="E68" s="293"/>
      <c r="F68" s="293"/>
      <c r="G68" s="293"/>
      <c r="H68" s="293"/>
      <c r="I68" s="293"/>
      <c r="J68" s="293"/>
      <c r="K68" s="291"/>
    </row>
    <row r="69" s="1" customFormat="1" ht="15" customHeight="1">
      <c r="B69" s="289"/>
      <c r="C69" s="295"/>
      <c r="D69" s="293" t="s">
        <v>1109</v>
      </c>
      <c r="E69" s="293"/>
      <c r="F69" s="293"/>
      <c r="G69" s="293"/>
      <c r="H69" s="293"/>
      <c r="I69" s="293"/>
      <c r="J69" s="293"/>
      <c r="K69" s="291"/>
    </row>
    <row r="70" s="1" customFormat="1" ht="15" customHeight="1">
      <c r="B70" s="289"/>
      <c r="C70" s="295"/>
      <c r="D70" s="293" t="s">
        <v>1110</v>
      </c>
      <c r="E70" s="293"/>
      <c r="F70" s="293"/>
      <c r="G70" s="293"/>
      <c r="H70" s="293"/>
      <c r="I70" s="293"/>
      <c r="J70" s="293"/>
      <c r="K70" s="291"/>
    </row>
    <row r="71" s="1" customFormat="1" ht="12.75" customHeight="1">
      <c r="B71" s="300"/>
      <c r="C71" s="301"/>
      <c r="D71" s="301"/>
      <c r="E71" s="301"/>
      <c r="F71" s="301"/>
      <c r="G71" s="301"/>
      <c r="H71" s="301"/>
      <c r="I71" s="301"/>
      <c r="J71" s="301"/>
      <c r="K71" s="302"/>
    </row>
    <row r="72" s="1" customFormat="1" ht="18.75" customHeight="1">
      <c r="B72" s="303"/>
      <c r="C72" s="303"/>
      <c r="D72" s="303"/>
      <c r="E72" s="303"/>
      <c r="F72" s="303"/>
      <c r="G72" s="303"/>
      <c r="H72" s="303"/>
      <c r="I72" s="303"/>
      <c r="J72" s="303"/>
      <c r="K72" s="304"/>
    </row>
    <row r="73" s="1" customFormat="1" ht="18.75" customHeight="1">
      <c r="B73" s="304"/>
      <c r="C73" s="304"/>
      <c r="D73" s="304"/>
      <c r="E73" s="304"/>
      <c r="F73" s="304"/>
      <c r="G73" s="304"/>
      <c r="H73" s="304"/>
      <c r="I73" s="304"/>
      <c r="J73" s="304"/>
      <c r="K73" s="304"/>
    </row>
    <row r="74" s="1" customFormat="1" ht="7.5" customHeight="1">
      <c r="B74" s="305"/>
      <c r="C74" s="306"/>
      <c r="D74" s="306"/>
      <c r="E74" s="306"/>
      <c r="F74" s="306"/>
      <c r="G74" s="306"/>
      <c r="H74" s="306"/>
      <c r="I74" s="306"/>
      <c r="J74" s="306"/>
      <c r="K74" s="307"/>
    </row>
    <row r="75" s="1" customFormat="1" ht="45" customHeight="1">
      <c r="B75" s="308"/>
      <c r="C75" s="309" t="s">
        <v>1111</v>
      </c>
      <c r="D75" s="309"/>
      <c r="E75" s="309"/>
      <c r="F75" s="309"/>
      <c r="G75" s="309"/>
      <c r="H75" s="309"/>
      <c r="I75" s="309"/>
      <c r="J75" s="309"/>
      <c r="K75" s="310"/>
    </row>
    <row r="76" s="1" customFormat="1" ht="17.25" customHeight="1">
      <c r="B76" s="308"/>
      <c r="C76" s="311" t="s">
        <v>1112</v>
      </c>
      <c r="D76" s="311"/>
      <c r="E76" s="311"/>
      <c r="F76" s="311" t="s">
        <v>1113</v>
      </c>
      <c r="G76" s="312"/>
      <c r="H76" s="311" t="s">
        <v>54</v>
      </c>
      <c r="I76" s="311" t="s">
        <v>57</v>
      </c>
      <c r="J76" s="311" t="s">
        <v>1114</v>
      </c>
      <c r="K76" s="310"/>
    </row>
    <row r="77" s="1" customFormat="1" ht="17.25" customHeight="1">
      <c r="B77" s="308"/>
      <c r="C77" s="313" t="s">
        <v>1115</v>
      </c>
      <c r="D77" s="313"/>
      <c r="E77" s="313"/>
      <c r="F77" s="314" t="s">
        <v>1116</v>
      </c>
      <c r="G77" s="315"/>
      <c r="H77" s="313"/>
      <c r="I77" s="313"/>
      <c r="J77" s="313" t="s">
        <v>1117</v>
      </c>
      <c r="K77" s="310"/>
    </row>
    <row r="78" s="1" customFormat="1" ht="5.25" customHeight="1">
      <c r="B78" s="308"/>
      <c r="C78" s="316"/>
      <c r="D78" s="316"/>
      <c r="E78" s="316"/>
      <c r="F78" s="316"/>
      <c r="G78" s="317"/>
      <c r="H78" s="316"/>
      <c r="I78" s="316"/>
      <c r="J78" s="316"/>
      <c r="K78" s="310"/>
    </row>
    <row r="79" s="1" customFormat="1" ht="15" customHeight="1">
      <c r="B79" s="308"/>
      <c r="C79" s="296" t="s">
        <v>53</v>
      </c>
      <c r="D79" s="318"/>
      <c r="E79" s="318"/>
      <c r="F79" s="319" t="s">
        <v>1118</v>
      </c>
      <c r="G79" s="320"/>
      <c r="H79" s="296" t="s">
        <v>1119</v>
      </c>
      <c r="I79" s="296" t="s">
        <v>1120</v>
      </c>
      <c r="J79" s="296">
        <v>20</v>
      </c>
      <c r="K79" s="310"/>
    </row>
    <row r="80" s="1" customFormat="1" ht="15" customHeight="1">
      <c r="B80" s="308"/>
      <c r="C80" s="296" t="s">
        <v>1121</v>
      </c>
      <c r="D80" s="296"/>
      <c r="E80" s="296"/>
      <c r="F80" s="319" t="s">
        <v>1118</v>
      </c>
      <c r="G80" s="320"/>
      <c r="H80" s="296" t="s">
        <v>1122</v>
      </c>
      <c r="I80" s="296" t="s">
        <v>1120</v>
      </c>
      <c r="J80" s="296">
        <v>120</v>
      </c>
      <c r="K80" s="310"/>
    </row>
    <row r="81" s="1" customFormat="1" ht="15" customHeight="1">
      <c r="B81" s="321"/>
      <c r="C81" s="296" t="s">
        <v>1123</v>
      </c>
      <c r="D81" s="296"/>
      <c r="E81" s="296"/>
      <c r="F81" s="319" t="s">
        <v>1124</v>
      </c>
      <c r="G81" s="320"/>
      <c r="H81" s="296" t="s">
        <v>1125</v>
      </c>
      <c r="I81" s="296" t="s">
        <v>1120</v>
      </c>
      <c r="J81" s="296">
        <v>50</v>
      </c>
      <c r="K81" s="310"/>
    </row>
    <row r="82" s="1" customFormat="1" ht="15" customHeight="1">
      <c r="B82" s="321"/>
      <c r="C82" s="296" t="s">
        <v>1126</v>
      </c>
      <c r="D82" s="296"/>
      <c r="E82" s="296"/>
      <c r="F82" s="319" t="s">
        <v>1118</v>
      </c>
      <c r="G82" s="320"/>
      <c r="H82" s="296" t="s">
        <v>1127</v>
      </c>
      <c r="I82" s="296" t="s">
        <v>1128</v>
      </c>
      <c r="J82" s="296"/>
      <c r="K82" s="310"/>
    </row>
    <row r="83" s="1" customFormat="1" ht="15" customHeight="1">
      <c r="B83" s="321"/>
      <c r="C83" s="322" t="s">
        <v>1129</v>
      </c>
      <c r="D83" s="322"/>
      <c r="E83" s="322"/>
      <c r="F83" s="323" t="s">
        <v>1124</v>
      </c>
      <c r="G83" s="322"/>
      <c r="H83" s="322" t="s">
        <v>1130</v>
      </c>
      <c r="I83" s="322" t="s">
        <v>1120</v>
      </c>
      <c r="J83" s="322">
        <v>15</v>
      </c>
      <c r="K83" s="310"/>
    </row>
    <row r="84" s="1" customFormat="1" ht="15" customHeight="1">
      <c r="B84" s="321"/>
      <c r="C84" s="322" t="s">
        <v>1131</v>
      </c>
      <c r="D84" s="322"/>
      <c r="E84" s="322"/>
      <c r="F84" s="323" t="s">
        <v>1124</v>
      </c>
      <c r="G84" s="322"/>
      <c r="H84" s="322" t="s">
        <v>1132</v>
      </c>
      <c r="I84" s="322" t="s">
        <v>1120</v>
      </c>
      <c r="J84" s="322">
        <v>15</v>
      </c>
      <c r="K84" s="310"/>
    </row>
    <row r="85" s="1" customFormat="1" ht="15" customHeight="1">
      <c r="B85" s="321"/>
      <c r="C85" s="322" t="s">
        <v>1133</v>
      </c>
      <c r="D85" s="322"/>
      <c r="E85" s="322"/>
      <c r="F85" s="323" t="s">
        <v>1124</v>
      </c>
      <c r="G85" s="322"/>
      <c r="H85" s="322" t="s">
        <v>1134</v>
      </c>
      <c r="I85" s="322" t="s">
        <v>1120</v>
      </c>
      <c r="J85" s="322">
        <v>20</v>
      </c>
      <c r="K85" s="310"/>
    </row>
    <row r="86" s="1" customFormat="1" ht="15" customHeight="1">
      <c r="B86" s="321"/>
      <c r="C86" s="322" t="s">
        <v>1135</v>
      </c>
      <c r="D86" s="322"/>
      <c r="E86" s="322"/>
      <c r="F86" s="323" t="s">
        <v>1124</v>
      </c>
      <c r="G86" s="322"/>
      <c r="H86" s="322" t="s">
        <v>1136</v>
      </c>
      <c r="I86" s="322" t="s">
        <v>1120</v>
      </c>
      <c r="J86" s="322">
        <v>20</v>
      </c>
      <c r="K86" s="310"/>
    </row>
    <row r="87" s="1" customFormat="1" ht="15" customHeight="1">
      <c r="B87" s="321"/>
      <c r="C87" s="296" t="s">
        <v>1137</v>
      </c>
      <c r="D87" s="296"/>
      <c r="E87" s="296"/>
      <c r="F87" s="319" t="s">
        <v>1124</v>
      </c>
      <c r="G87" s="320"/>
      <c r="H87" s="296" t="s">
        <v>1138</v>
      </c>
      <c r="I87" s="296" t="s">
        <v>1120</v>
      </c>
      <c r="J87" s="296">
        <v>50</v>
      </c>
      <c r="K87" s="310"/>
    </row>
    <row r="88" s="1" customFormat="1" ht="15" customHeight="1">
      <c r="B88" s="321"/>
      <c r="C88" s="296" t="s">
        <v>1139</v>
      </c>
      <c r="D88" s="296"/>
      <c r="E88" s="296"/>
      <c r="F88" s="319" t="s">
        <v>1124</v>
      </c>
      <c r="G88" s="320"/>
      <c r="H88" s="296" t="s">
        <v>1140</v>
      </c>
      <c r="I88" s="296" t="s">
        <v>1120</v>
      </c>
      <c r="J88" s="296">
        <v>20</v>
      </c>
      <c r="K88" s="310"/>
    </row>
    <row r="89" s="1" customFormat="1" ht="15" customHeight="1">
      <c r="B89" s="321"/>
      <c r="C89" s="296" t="s">
        <v>1141</v>
      </c>
      <c r="D89" s="296"/>
      <c r="E89" s="296"/>
      <c r="F89" s="319" t="s">
        <v>1124</v>
      </c>
      <c r="G89" s="320"/>
      <c r="H89" s="296" t="s">
        <v>1142</v>
      </c>
      <c r="I89" s="296" t="s">
        <v>1120</v>
      </c>
      <c r="J89" s="296">
        <v>20</v>
      </c>
      <c r="K89" s="310"/>
    </row>
    <row r="90" s="1" customFormat="1" ht="15" customHeight="1">
      <c r="B90" s="321"/>
      <c r="C90" s="296" t="s">
        <v>1143</v>
      </c>
      <c r="D90" s="296"/>
      <c r="E90" s="296"/>
      <c r="F90" s="319" t="s">
        <v>1124</v>
      </c>
      <c r="G90" s="320"/>
      <c r="H90" s="296" t="s">
        <v>1144</v>
      </c>
      <c r="I90" s="296" t="s">
        <v>1120</v>
      </c>
      <c r="J90" s="296">
        <v>50</v>
      </c>
      <c r="K90" s="310"/>
    </row>
    <row r="91" s="1" customFormat="1" ht="15" customHeight="1">
      <c r="B91" s="321"/>
      <c r="C91" s="296" t="s">
        <v>1145</v>
      </c>
      <c r="D91" s="296"/>
      <c r="E91" s="296"/>
      <c r="F91" s="319" t="s">
        <v>1124</v>
      </c>
      <c r="G91" s="320"/>
      <c r="H91" s="296" t="s">
        <v>1145</v>
      </c>
      <c r="I91" s="296" t="s">
        <v>1120</v>
      </c>
      <c r="J91" s="296">
        <v>50</v>
      </c>
      <c r="K91" s="310"/>
    </row>
    <row r="92" s="1" customFormat="1" ht="15" customHeight="1">
      <c r="B92" s="321"/>
      <c r="C92" s="296" t="s">
        <v>1146</v>
      </c>
      <c r="D92" s="296"/>
      <c r="E92" s="296"/>
      <c r="F92" s="319" t="s">
        <v>1124</v>
      </c>
      <c r="G92" s="320"/>
      <c r="H92" s="296" t="s">
        <v>1147</v>
      </c>
      <c r="I92" s="296" t="s">
        <v>1120</v>
      </c>
      <c r="J92" s="296">
        <v>255</v>
      </c>
      <c r="K92" s="310"/>
    </row>
    <row r="93" s="1" customFormat="1" ht="15" customHeight="1">
      <c r="B93" s="321"/>
      <c r="C93" s="296" t="s">
        <v>1148</v>
      </c>
      <c r="D93" s="296"/>
      <c r="E93" s="296"/>
      <c r="F93" s="319" t="s">
        <v>1118</v>
      </c>
      <c r="G93" s="320"/>
      <c r="H93" s="296" t="s">
        <v>1149</v>
      </c>
      <c r="I93" s="296" t="s">
        <v>1150</v>
      </c>
      <c r="J93" s="296"/>
      <c r="K93" s="310"/>
    </row>
    <row r="94" s="1" customFormat="1" ht="15" customHeight="1">
      <c r="B94" s="321"/>
      <c r="C94" s="296" t="s">
        <v>1151</v>
      </c>
      <c r="D94" s="296"/>
      <c r="E94" s="296"/>
      <c r="F94" s="319" t="s">
        <v>1118</v>
      </c>
      <c r="G94" s="320"/>
      <c r="H94" s="296" t="s">
        <v>1152</v>
      </c>
      <c r="I94" s="296" t="s">
        <v>1153</v>
      </c>
      <c r="J94" s="296"/>
      <c r="K94" s="310"/>
    </row>
    <row r="95" s="1" customFormat="1" ht="15" customHeight="1">
      <c r="B95" s="321"/>
      <c r="C95" s="296" t="s">
        <v>1154</v>
      </c>
      <c r="D95" s="296"/>
      <c r="E95" s="296"/>
      <c r="F95" s="319" t="s">
        <v>1118</v>
      </c>
      <c r="G95" s="320"/>
      <c r="H95" s="296" t="s">
        <v>1154</v>
      </c>
      <c r="I95" s="296" t="s">
        <v>1153</v>
      </c>
      <c r="J95" s="296"/>
      <c r="K95" s="310"/>
    </row>
    <row r="96" s="1" customFormat="1" ht="15" customHeight="1">
      <c r="B96" s="321"/>
      <c r="C96" s="296" t="s">
        <v>38</v>
      </c>
      <c r="D96" s="296"/>
      <c r="E96" s="296"/>
      <c r="F96" s="319" t="s">
        <v>1118</v>
      </c>
      <c r="G96" s="320"/>
      <c r="H96" s="296" t="s">
        <v>1155</v>
      </c>
      <c r="I96" s="296" t="s">
        <v>1153</v>
      </c>
      <c r="J96" s="296"/>
      <c r="K96" s="310"/>
    </row>
    <row r="97" s="1" customFormat="1" ht="15" customHeight="1">
      <c r="B97" s="321"/>
      <c r="C97" s="296" t="s">
        <v>48</v>
      </c>
      <c r="D97" s="296"/>
      <c r="E97" s="296"/>
      <c r="F97" s="319" t="s">
        <v>1118</v>
      </c>
      <c r="G97" s="320"/>
      <c r="H97" s="296" t="s">
        <v>1156</v>
      </c>
      <c r="I97" s="296" t="s">
        <v>1153</v>
      </c>
      <c r="J97" s="296"/>
      <c r="K97" s="310"/>
    </row>
    <row r="98" s="1" customFormat="1" ht="15" customHeight="1">
      <c r="B98" s="324"/>
      <c r="C98" s="325"/>
      <c r="D98" s="325"/>
      <c r="E98" s="325"/>
      <c r="F98" s="325"/>
      <c r="G98" s="325"/>
      <c r="H98" s="325"/>
      <c r="I98" s="325"/>
      <c r="J98" s="325"/>
      <c r="K98" s="326"/>
    </row>
    <row r="99" s="1" customFormat="1" ht="18.75" customHeight="1">
      <c r="B99" s="327"/>
      <c r="C99" s="328"/>
      <c r="D99" s="328"/>
      <c r="E99" s="328"/>
      <c r="F99" s="328"/>
      <c r="G99" s="328"/>
      <c r="H99" s="328"/>
      <c r="I99" s="328"/>
      <c r="J99" s="328"/>
      <c r="K99" s="327"/>
    </row>
    <row r="100" s="1" customFormat="1" ht="18.75" customHeight="1">
      <c r="B100" s="304"/>
      <c r="C100" s="304"/>
      <c r="D100" s="304"/>
      <c r="E100" s="304"/>
      <c r="F100" s="304"/>
      <c r="G100" s="304"/>
      <c r="H100" s="304"/>
      <c r="I100" s="304"/>
      <c r="J100" s="304"/>
      <c r="K100" s="304"/>
    </row>
    <row r="101" s="1" customFormat="1" ht="7.5" customHeight="1">
      <c r="B101" s="305"/>
      <c r="C101" s="306"/>
      <c r="D101" s="306"/>
      <c r="E101" s="306"/>
      <c r="F101" s="306"/>
      <c r="G101" s="306"/>
      <c r="H101" s="306"/>
      <c r="I101" s="306"/>
      <c r="J101" s="306"/>
      <c r="K101" s="307"/>
    </row>
    <row r="102" s="1" customFormat="1" ht="45" customHeight="1">
      <c r="B102" s="308"/>
      <c r="C102" s="309" t="s">
        <v>1157</v>
      </c>
      <c r="D102" s="309"/>
      <c r="E102" s="309"/>
      <c r="F102" s="309"/>
      <c r="G102" s="309"/>
      <c r="H102" s="309"/>
      <c r="I102" s="309"/>
      <c r="J102" s="309"/>
      <c r="K102" s="310"/>
    </row>
    <row r="103" s="1" customFormat="1" ht="17.25" customHeight="1">
      <c r="B103" s="308"/>
      <c r="C103" s="311" t="s">
        <v>1112</v>
      </c>
      <c r="D103" s="311"/>
      <c r="E103" s="311"/>
      <c r="F103" s="311" t="s">
        <v>1113</v>
      </c>
      <c r="G103" s="312"/>
      <c r="H103" s="311" t="s">
        <v>54</v>
      </c>
      <c r="I103" s="311" t="s">
        <v>57</v>
      </c>
      <c r="J103" s="311" t="s">
        <v>1114</v>
      </c>
      <c r="K103" s="310"/>
    </row>
    <row r="104" s="1" customFormat="1" ht="17.25" customHeight="1">
      <c r="B104" s="308"/>
      <c r="C104" s="313" t="s">
        <v>1115</v>
      </c>
      <c r="D104" s="313"/>
      <c r="E104" s="313"/>
      <c r="F104" s="314" t="s">
        <v>1116</v>
      </c>
      <c r="G104" s="315"/>
      <c r="H104" s="313"/>
      <c r="I104" s="313"/>
      <c r="J104" s="313" t="s">
        <v>1117</v>
      </c>
      <c r="K104" s="310"/>
    </row>
    <row r="105" s="1" customFormat="1" ht="5.25" customHeight="1">
      <c r="B105" s="308"/>
      <c r="C105" s="311"/>
      <c r="D105" s="311"/>
      <c r="E105" s="311"/>
      <c r="F105" s="311"/>
      <c r="G105" s="329"/>
      <c r="H105" s="311"/>
      <c r="I105" s="311"/>
      <c r="J105" s="311"/>
      <c r="K105" s="310"/>
    </row>
    <row r="106" s="1" customFormat="1" ht="15" customHeight="1">
      <c r="B106" s="308"/>
      <c r="C106" s="296" t="s">
        <v>53</v>
      </c>
      <c r="D106" s="318"/>
      <c r="E106" s="318"/>
      <c r="F106" s="319" t="s">
        <v>1118</v>
      </c>
      <c r="G106" s="296"/>
      <c r="H106" s="296" t="s">
        <v>1158</v>
      </c>
      <c r="I106" s="296" t="s">
        <v>1120</v>
      </c>
      <c r="J106" s="296">
        <v>20</v>
      </c>
      <c r="K106" s="310"/>
    </row>
    <row r="107" s="1" customFormat="1" ht="15" customHeight="1">
      <c r="B107" s="308"/>
      <c r="C107" s="296" t="s">
        <v>1121</v>
      </c>
      <c r="D107" s="296"/>
      <c r="E107" s="296"/>
      <c r="F107" s="319" t="s">
        <v>1118</v>
      </c>
      <c r="G107" s="296"/>
      <c r="H107" s="296" t="s">
        <v>1158</v>
      </c>
      <c r="I107" s="296" t="s">
        <v>1120</v>
      </c>
      <c r="J107" s="296">
        <v>120</v>
      </c>
      <c r="K107" s="310"/>
    </row>
    <row r="108" s="1" customFormat="1" ht="15" customHeight="1">
      <c r="B108" s="321"/>
      <c r="C108" s="296" t="s">
        <v>1123</v>
      </c>
      <c r="D108" s="296"/>
      <c r="E108" s="296"/>
      <c r="F108" s="319" t="s">
        <v>1124</v>
      </c>
      <c r="G108" s="296"/>
      <c r="H108" s="296" t="s">
        <v>1158</v>
      </c>
      <c r="I108" s="296" t="s">
        <v>1120</v>
      </c>
      <c r="J108" s="296">
        <v>50</v>
      </c>
      <c r="K108" s="310"/>
    </row>
    <row r="109" s="1" customFormat="1" ht="15" customHeight="1">
      <c r="B109" s="321"/>
      <c r="C109" s="296" t="s">
        <v>1126</v>
      </c>
      <c r="D109" s="296"/>
      <c r="E109" s="296"/>
      <c r="F109" s="319" t="s">
        <v>1118</v>
      </c>
      <c r="G109" s="296"/>
      <c r="H109" s="296" t="s">
        <v>1158</v>
      </c>
      <c r="I109" s="296" t="s">
        <v>1128</v>
      </c>
      <c r="J109" s="296"/>
      <c r="K109" s="310"/>
    </row>
    <row r="110" s="1" customFormat="1" ht="15" customHeight="1">
      <c r="B110" s="321"/>
      <c r="C110" s="296" t="s">
        <v>1137</v>
      </c>
      <c r="D110" s="296"/>
      <c r="E110" s="296"/>
      <c r="F110" s="319" t="s">
        <v>1124</v>
      </c>
      <c r="G110" s="296"/>
      <c r="H110" s="296" t="s">
        <v>1158</v>
      </c>
      <c r="I110" s="296" t="s">
        <v>1120</v>
      </c>
      <c r="J110" s="296">
        <v>50</v>
      </c>
      <c r="K110" s="310"/>
    </row>
    <row r="111" s="1" customFormat="1" ht="15" customHeight="1">
      <c r="B111" s="321"/>
      <c r="C111" s="296" t="s">
        <v>1145</v>
      </c>
      <c r="D111" s="296"/>
      <c r="E111" s="296"/>
      <c r="F111" s="319" t="s">
        <v>1124</v>
      </c>
      <c r="G111" s="296"/>
      <c r="H111" s="296" t="s">
        <v>1158</v>
      </c>
      <c r="I111" s="296" t="s">
        <v>1120</v>
      </c>
      <c r="J111" s="296">
        <v>50</v>
      </c>
      <c r="K111" s="310"/>
    </row>
    <row r="112" s="1" customFormat="1" ht="15" customHeight="1">
      <c r="B112" s="321"/>
      <c r="C112" s="296" t="s">
        <v>1143</v>
      </c>
      <c r="D112" s="296"/>
      <c r="E112" s="296"/>
      <c r="F112" s="319" t="s">
        <v>1124</v>
      </c>
      <c r="G112" s="296"/>
      <c r="H112" s="296" t="s">
        <v>1158</v>
      </c>
      <c r="I112" s="296" t="s">
        <v>1120</v>
      </c>
      <c r="J112" s="296">
        <v>50</v>
      </c>
      <c r="K112" s="310"/>
    </row>
    <row r="113" s="1" customFormat="1" ht="15" customHeight="1">
      <c r="B113" s="321"/>
      <c r="C113" s="296" t="s">
        <v>53</v>
      </c>
      <c r="D113" s="296"/>
      <c r="E113" s="296"/>
      <c r="F113" s="319" t="s">
        <v>1118</v>
      </c>
      <c r="G113" s="296"/>
      <c r="H113" s="296" t="s">
        <v>1159</v>
      </c>
      <c r="I113" s="296" t="s">
        <v>1120</v>
      </c>
      <c r="J113" s="296">
        <v>20</v>
      </c>
      <c r="K113" s="310"/>
    </row>
    <row r="114" s="1" customFormat="1" ht="15" customHeight="1">
      <c r="B114" s="321"/>
      <c r="C114" s="296" t="s">
        <v>1160</v>
      </c>
      <c r="D114" s="296"/>
      <c r="E114" s="296"/>
      <c r="F114" s="319" t="s">
        <v>1118</v>
      </c>
      <c r="G114" s="296"/>
      <c r="H114" s="296" t="s">
        <v>1161</v>
      </c>
      <c r="I114" s="296" t="s">
        <v>1120</v>
      </c>
      <c r="J114" s="296">
        <v>120</v>
      </c>
      <c r="K114" s="310"/>
    </row>
    <row r="115" s="1" customFormat="1" ht="15" customHeight="1">
      <c r="B115" s="321"/>
      <c r="C115" s="296" t="s">
        <v>38</v>
      </c>
      <c r="D115" s="296"/>
      <c r="E115" s="296"/>
      <c r="F115" s="319" t="s">
        <v>1118</v>
      </c>
      <c r="G115" s="296"/>
      <c r="H115" s="296" t="s">
        <v>1162</v>
      </c>
      <c r="I115" s="296" t="s">
        <v>1153</v>
      </c>
      <c r="J115" s="296"/>
      <c r="K115" s="310"/>
    </row>
    <row r="116" s="1" customFormat="1" ht="15" customHeight="1">
      <c r="B116" s="321"/>
      <c r="C116" s="296" t="s">
        <v>48</v>
      </c>
      <c r="D116" s="296"/>
      <c r="E116" s="296"/>
      <c r="F116" s="319" t="s">
        <v>1118</v>
      </c>
      <c r="G116" s="296"/>
      <c r="H116" s="296" t="s">
        <v>1163</v>
      </c>
      <c r="I116" s="296" t="s">
        <v>1153</v>
      </c>
      <c r="J116" s="296"/>
      <c r="K116" s="310"/>
    </row>
    <row r="117" s="1" customFormat="1" ht="15" customHeight="1">
      <c r="B117" s="321"/>
      <c r="C117" s="296" t="s">
        <v>57</v>
      </c>
      <c r="D117" s="296"/>
      <c r="E117" s="296"/>
      <c r="F117" s="319" t="s">
        <v>1118</v>
      </c>
      <c r="G117" s="296"/>
      <c r="H117" s="296" t="s">
        <v>1164</v>
      </c>
      <c r="I117" s="296" t="s">
        <v>1165</v>
      </c>
      <c r="J117" s="296"/>
      <c r="K117" s="310"/>
    </row>
    <row r="118" s="1" customFormat="1" ht="15" customHeight="1">
      <c r="B118" s="324"/>
      <c r="C118" s="330"/>
      <c r="D118" s="330"/>
      <c r="E118" s="330"/>
      <c r="F118" s="330"/>
      <c r="G118" s="330"/>
      <c r="H118" s="330"/>
      <c r="I118" s="330"/>
      <c r="J118" s="330"/>
      <c r="K118" s="326"/>
    </row>
    <row r="119" s="1" customFormat="1" ht="18.75" customHeight="1">
      <c r="B119" s="331"/>
      <c r="C119" s="332"/>
      <c r="D119" s="332"/>
      <c r="E119" s="332"/>
      <c r="F119" s="333"/>
      <c r="G119" s="332"/>
      <c r="H119" s="332"/>
      <c r="I119" s="332"/>
      <c r="J119" s="332"/>
      <c r="K119" s="331"/>
    </row>
    <row r="120" s="1" customFormat="1" ht="18.75" customHeight="1">
      <c r="B120" s="304"/>
      <c r="C120" s="304"/>
      <c r="D120" s="304"/>
      <c r="E120" s="304"/>
      <c r="F120" s="304"/>
      <c r="G120" s="304"/>
      <c r="H120" s="304"/>
      <c r="I120" s="304"/>
      <c r="J120" s="304"/>
      <c r="K120" s="304"/>
    </row>
    <row r="121" s="1" customFormat="1" ht="7.5" customHeight="1">
      <c r="B121" s="334"/>
      <c r="C121" s="335"/>
      <c r="D121" s="335"/>
      <c r="E121" s="335"/>
      <c r="F121" s="335"/>
      <c r="G121" s="335"/>
      <c r="H121" s="335"/>
      <c r="I121" s="335"/>
      <c r="J121" s="335"/>
      <c r="K121" s="336"/>
    </row>
    <row r="122" s="1" customFormat="1" ht="45" customHeight="1">
      <c r="B122" s="337"/>
      <c r="C122" s="287" t="s">
        <v>1166</v>
      </c>
      <c r="D122" s="287"/>
      <c r="E122" s="287"/>
      <c r="F122" s="287"/>
      <c r="G122" s="287"/>
      <c r="H122" s="287"/>
      <c r="I122" s="287"/>
      <c r="J122" s="287"/>
      <c r="K122" s="338"/>
    </row>
    <row r="123" s="1" customFormat="1" ht="17.25" customHeight="1">
      <c r="B123" s="339"/>
      <c r="C123" s="311" t="s">
        <v>1112</v>
      </c>
      <c r="D123" s="311"/>
      <c r="E123" s="311"/>
      <c r="F123" s="311" t="s">
        <v>1113</v>
      </c>
      <c r="G123" s="312"/>
      <c r="H123" s="311" t="s">
        <v>54</v>
      </c>
      <c r="I123" s="311" t="s">
        <v>57</v>
      </c>
      <c r="J123" s="311" t="s">
        <v>1114</v>
      </c>
      <c r="K123" s="340"/>
    </row>
    <row r="124" s="1" customFormat="1" ht="17.25" customHeight="1">
      <c r="B124" s="339"/>
      <c r="C124" s="313" t="s">
        <v>1115</v>
      </c>
      <c r="D124" s="313"/>
      <c r="E124" s="313"/>
      <c r="F124" s="314" t="s">
        <v>1116</v>
      </c>
      <c r="G124" s="315"/>
      <c r="H124" s="313"/>
      <c r="I124" s="313"/>
      <c r="J124" s="313" t="s">
        <v>1117</v>
      </c>
      <c r="K124" s="340"/>
    </row>
    <row r="125" s="1" customFormat="1" ht="5.25" customHeight="1">
      <c r="B125" s="341"/>
      <c r="C125" s="316"/>
      <c r="D125" s="316"/>
      <c r="E125" s="316"/>
      <c r="F125" s="316"/>
      <c r="G125" s="342"/>
      <c r="H125" s="316"/>
      <c r="I125" s="316"/>
      <c r="J125" s="316"/>
      <c r="K125" s="343"/>
    </row>
    <row r="126" s="1" customFormat="1" ht="15" customHeight="1">
      <c r="B126" s="341"/>
      <c r="C126" s="296" t="s">
        <v>1121</v>
      </c>
      <c r="D126" s="318"/>
      <c r="E126" s="318"/>
      <c r="F126" s="319" t="s">
        <v>1118</v>
      </c>
      <c r="G126" s="296"/>
      <c r="H126" s="296" t="s">
        <v>1158</v>
      </c>
      <c r="I126" s="296" t="s">
        <v>1120</v>
      </c>
      <c r="J126" s="296">
        <v>120</v>
      </c>
      <c r="K126" s="344"/>
    </row>
    <row r="127" s="1" customFormat="1" ht="15" customHeight="1">
      <c r="B127" s="341"/>
      <c r="C127" s="296" t="s">
        <v>1167</v>
      </c>
      <c r="D127" s="296"/>
      <c r="E127" s="296"/>
      <c r="F127" s="319" t="s">
        <v>1118</v>
      </c>
      <c r="G127" s="296"/>
      <c r="H127" s="296" t="s">
        <v>1168</v>
      </c>
      <c r="I127" s="296" t="s">
        <v>1120</v>
      </c>
      <c r="J127" s="296" t="s">
        <v>1169</v>
      </c>
      <c r="K127" s="344"/>
    </row>
    <row r="128" s="1" customFormat="1" ht="15" customHeight="1">
      <c r="B128" s="341"/>
      <c r="C128" s="296" t="s">
        <v>1066</v>
      </c>
      <c r="D128" s="296"/>
      <c r="E128" s="296"/>
      <c r="F128" s="319" t="s">
        <v>1118</v>
      </c>
      <c r="G128" s="296"/>
      <c r="H128" s="296" t="s">
        <v>1170</v>
      </c>
      <c r="I128" s="296" t="s">
        <v>1120</v>
      </c>
      <c r="J128" s="296" t="s">
        <v>1169</v>
      </c>
      <c r="K128" s="344"/>
    </row>
    <row r="129" s="1" customFormat="1" ht="15" customHeight="1">
      <c r="B129" s="341"/>
      <c r="C129" s="296" t="s">
        <v>1129</v>
      </c>
      <c r="D129" s="296"/>
      <c r="E129" s="296"/>
      <c r="F129" s="319" t="s">
        <v>1124</v>
      </c>
      <c r="G129" s="296"/>
      <c r="H129" s="296" t="s">
        <v>1130</v>
      </c>
      <c r="I129" s="296" t="s">
        <v>1120</v>
      </c>
      <c r="J129" s="296">
        <v>15</v>
      </c>
      <c r="K129" s="344"/>
    </row>
    <row r="130" s="1" customFormat="1" ht="15" customHeight="1">
      <c r="B130" s="341"/>
      <c r="C130" s="322" t="s">
        <v>1131</v>
      </c>
      <c r="D130" s="322"/>
      <c r="E130" s="322"/>
      <c r="F130" s="323" t="s">
        <v>1124</v>
      </c>
      <c r="G130" s="322"/>
      <c r="H130" s="322" t="s">
        <v>1132</v>
      </c>
      <c r="I130" s="322" t="s">
        <v>1120</v>
      </c>
      <c r="J130" s="322">
        <v>15</v>
      </c>
      <c r="K130" s="344"/>
    </row>
    <row r="131" s="1" customFormat="1" ht="15" customHeight="1">
      <c r="B131" s="341"/>
      <c r="C131" s="322" t="s">
        <v>1133</v>
      </c>
      <c r="D131" s="322"/>
      <c r="E131" s="322"/>
      <c r="F131" s="323" t="s">
        <v>1124</v>
      </c>
      <c r="G131" s="322"/>
      <c r="H131" s="322" t="s">
        <v>1134</v>
      </c>
      <c r="I131" s="322" t="s">
        <v>1120</v>
      </c>
      <c r="J131" s="322">
        <v>20</v>
      </c>
      <c r="K131" s="344"/>
    </row>
    <row r="132" s="1" customFormat="1" ht="15" customHeight="1">
      <c r="B132" s="341"/>
      <c r="C132" s="322" t="s">
        <v>1135</v>
      </c>
      <c r="D132" s="322"/>
      <c r="E132" s="322"/>
      <c r="F132" s="323" t="s">
        <v>1124</v>
      </c>
      <c r="G132" s="322"/>
      <c r="H132" s="322" t="s">
        <v>1136</v>
      </c>
      <c r="I132" s="322" t="s">
        <v>1120</v>
      </c>
      <c r="J132" s="322">
        <v>20</v>
      </c>
      <c r="K132" s="344"/>
    </row>
    <row r="133" s="1" customFormat="1" ht="15" customHeight="1">
      <c r="B133" s="341"/>
      <c r="C133" s="296" t="s">
        <v>1123</v>
      </c>
      <c r="D133" s="296"/>
      <c r="E133" s="296"/>
      <c r="F133" s="319" t="s">
        <v>1124</v>
      </c>
      <c r="G133" s="296"/>
      <c r="H133" s="296" t="s">
        <v>1158</v>
      </c>
      <c r="I133" s="296" t="s">
        <v>1120</v>
      </c>
      <c r="J133" s="296">
        <v>50</v>
      </c>
      <c r="K133" s="344"/>
    </row>
    <row r="134" s="1" customFormat="1" ht="15" customHeight="1">
      <c r="B134" s="341"/>
      <c r="C134" s="296" t="s">
        <v>1137</v>
      </c>
      <c r="D134" s="296"/>
      <c r="E134" s="296"/>
      <c r="F134" s="319" t="s">
        <v>1124</v>
      </c>
      <c r="G134" s="296"/>
      <c r="H134" s="296" t="s">
        <v>1158</v>
      </c>
      <c r="I134" s="296" t="s">
        <v>1120</v>
      </c>
      <c r="J134" s="296">
        <v>50</v>
      </c>
      <c r="K134" s="344"/>
    </row>
    <row r="135" s="1" customFormat="1" ht="15" customHeight="1">
      <c r="B135" s="341"/>
      <c r="C135" s="296" t="s">
        <v>1143</v>
      </c>
      <c r="D135" s="296"/>
      <c r="E135" s="296"/>
      <c r="F135" s="319" t="s">
        <v>1124</v>
      </c>
      <c r="G135" s="296"/>
      <c r="H135" s="296" t="s">
        <v>1158</v>
      </c>
      <c r="I135" s="296" t="s">
        <v>1120</v>
      </c>
      <c r="J135" s="296">
        <v>50</v>
      </c>
      <c r="K135" s="344"/>
    </row>
    <row r="136" s="1" customFormat="1" ht="15" customHeight="1">
      <c r="B136" s="341"/>
      <c r="C136" s="296" t="s">
        <v>1145</v>
      </c>
      <c r="D136" s="296"/>
      <c r="E136" s="296"/>
      <c r="F136" s="319" t="s">
        <v>1124</v>
      </c>
      <c r="G136" s="296"/>
      <c r="H136" s="296" t="s">
        <v>1158</v>
      </c>
      <c r="I136" s="296" t="s">
        <v>1120</v>
      </c>
      <c r="J136" s="296">
        <v>50</v>
      </c>
      <c r="K136" s="344"/>
    </row>
    <row r="137" s="1" customFormat="1" ht="15" customHeight="1">
      <c r="B137" s="341"/>
      <c r="C137" s="296" t="s">
        <v>1146</v>
      </c>
      <c r="D137" s="296"/>
      <c r="E137" s="296"/>
      <c r="F137" s="319" t="s">
        <v>1124</v>
      </c>
      <c r="G137" s="296"/>
      <c r="H137" s="296" t="s">
        <v>1171</v>
      </c>
      <c r="I137" s="296" t="s">
        <v>1120</v>
      </c>
      <c r="J137" s="296">
        <v>255</v>
      </c>
      <c r="K137" s="344"/>
    </row>
    <row r="138" s="1" customFormat="1" ht="15" customHeight="1">
      <c r="B138" s="341"/>
      <c r="C138" s="296" t="s">
        <v>1148</v>
      </c>
      <c r="D138" s="296"/>
      <c r="E138" s="296"/>
      <c r="F138" s="319" t="s">
        <v>1118</v>
      </c>
      <c r="G138" s="296"/>
      <c r="H138" s="296" t="s">
        <v>1172</v>
      </c>
      <c r="I138" s="296" t="s">
        <v>1150</v>
      </c>
      <c r="J138" s="296"/>
      <c r="K138" s="344"/>
    </row>
    <row r="139" s="1" customFormat="1" ht="15" customHeight="1">
      <c r="B139" s="341"/>
      <c r="C139" s="296" t="s">
        <v>1151</v>
      </c>
      <c r="D139" s="296"/>
      <c r="E139" s="296"/>
      <c r="F139" s="319" t="s">
        <v>1118</v>
      </c>
      <c r="G139" s="296"/>
      <c r="H139" s="296" t="s">
        <v>1173</v>
      </c>
      <c r="I139" s="296" t="s">
        <v>1153</v>
      </c>
      <c r="J139" s="296"/>
      <c r="K139" s="344"/>
    </row>
    <row r="140" s="1" customFormat="1" ht="15" customHeight="1">
      <c r="B140" s="341"/>
      <c r="C140" s="296" t="s">
        <v>1154</v>
      </c>
      <c r="D140" s="296"/>
      <c r="E140" s="296"/>
      <c r="F140" s="319" t="s">
        <v>1118</v>
      </c>
      <c r="G140" s="296"/>
      <c r="H140" s="296" t="s">
        <v>1154</v>
      </c>
      <c r="I140" s="296" t="s">
        <v>1153</v>
      </c>
      <c r="J140" s="296"/>
      <c r="K140" s="344"/>
    </row>
    <row r="141" s="1" customFormat="1" ht="15" customHeight="1">
      <c r="B141" s="341"/>
      <c r="C141" s="296" t="s">
        <v>38</v>
      </c>
      <c r="D141" s="296"/>
      <c r="E141" s="296"/>
      <c r="F141" s="319" t="s">
        <v>1118</v>
      </c>
      <c r="G141" s="296"/>
      <c r="H141" s="296" t="s">
        <v>1174</v>
      </c>
      <c r="I141" s="296" t="s">
        <v>1153</v>
      </c>
      <c r="J141" s="296"/>
      <c r="K141" s="344"/>
    </row>
    <row r="142" s="1" customFormat="1" ht="15" customHeight="1">
      <c r="B142" s="341"/>
      <c r="C142" s="296" t="s">
        <v>1175</v>
      </c>
      <c r="D142" s="296"/>
      <c r="E142" s="296"/>
      <c r="F142" s="319" t="s">
        <v>1118</v>
      </c>
      <c r="G142" s="296"/>
      <c r="H142" s="296" t="s">
        <v>1176</v>
      </c>
      <c r="I142" s="296" t="s">
        <v>1153</v>
      </c>
      <c r="J142" s="296"/>
      <c r="K142" s="344"/>
    </row>
    <row r="143" s="1" customFormat="1" ht="15" customHeight="1">
      <c r="B143" s="345"/>
      <c r="C143" s="346"/>
      <c r="D143" s="346"/>
      <c r="E143" s="346"/>
      <c r="F143" s="346"/>
      <c r="G143" s="346"/>
      <c r="H143" s="346"/>
      <c r="I143" s="346"/>
      <c r="J143" s="346"/>
      <c r="K143" s="347"/>
    </row>
    <row r="144" s="1" customFormat="1" ht="18.75" customHeight="1">
      <c r="B144" s="332"/>
      <c r="C144" s="332"/>
      <c r="D144" s="332"/>
      <c r="E144" s="332"/>
      <c r="F144" s="333"/>
      <c r="G144" s="332"/>
      <c r="H144" s="332"/>
      <c r="I144" s="332"/>
      <c r="J144" s="332"/>
      <c r="K144" s="332"/>
    </row>
    <row r="145" s="1" customFormat="1" ht="18.75" customHeight="1">
      <c r="B145" s="304"/>
      <c r="C145" s="304"/>
      <c r="D145" s="304"/>
      <c r="E145" s="304"/>
      <c r="F145" s="304"/>
      <c r="G145" s="304"/>
      <c r="H145" s="304"/>
      <c r="I145" s="304"/>
      <c r="J145" s="304"/>
      <c r="K145" s="304"/>
    </row>
    <row r="146" s="1" customFormat="1" ht="7.5" customHeight="1">
      <c r="B146" s="305"/>
      <c r="C146" s="306"/>
      <c r="D146" s="306"/>
      <c r="E146" s="306"/>
      <c r="F146" s="306"/>
      <c r="G146" s="306"/>
      <c r="H146" s="306"/>
      <c r="I146" s="306"/>
      <c r="J146" s="306"/>
      <c r="K146" s="307"/>
    </row>
    <row r="147" s="1" customFormat="1" ht="45" customHeight="1">
      <c r="B147" s="308"/>
      <c r="C147" s="309" t="s">
        <v>1177</v>
      </c>
      <c r="D147" s="309"/>
      <c r="E147" s="309"/>
      <c r="F147" s="309"/>
      <c r="G147" s="309"/>
      <c r="H147" s="309"/>
      <c r="I147" s="309"/>
      <c r="J147" s="309"/>
      <c r="K147" s="310"/>
    </row>
    <row r="148" s="1" customFormat="1" ht="17.25" customHeight="1">
      <c r="B148" s="308"/>
      <c r="C148" s="311" t="s">
        <v>1112</v>
      </c>
      <c r="D148" s="311"/>
      <c r="E148" s="311"/>
      <c r="F148" s="311" t="s">
        <v>1113</v>
      </c>
      <c r="G148" s="312"/>
      <c r="H148" s="311" t="s">
        <v>54</v>
      </c>
      <c r="I148" s="311" t="s">
        <v>57</v>
      </c>
      <c r="J148" s="311" t="s">
        <v>1114</v>
      </c>
      <c r="K148" s="310"/>
    </row>
    <row r="149" s="1" customFormat="1" ht="17.25" customHeight="1">
      <c r="B149" s="308"/>
      <c r="C149" s="313" t="s">
        <v>1115</v>
      </c>
      <c r="D149" s="313"/>
      <c r="E149" s="313"/>
      <c r="F149" s="314" t="s">
        <v>1116</v>
      </c>
      <c r="G149" s="315"/>
      <c r="H149" s="313"/>
      <c r="I149" s="313"/>
      <c r="J149" s="313" t="s">
        <v>1117</v>
      </c>
      <c r="K149" s="310"/>
    </row>
    <row r="150" s="1" customFormat="1" ht="5.25" customHeight="1">
      <c r="B150" s="321"/>
      <c r="C150" s="316"/>
      <c r="D150" s="316"/>
      <c r="E150" s="316"/>
      <c r="F150" s="316"/>
      <c r="G150" s="317"/>
      <c r="H150" s="316"/>
      <c r="I150" s="316"/>
      <c r="J150" s="316"/>
      <c r="K150" s="344"/>
    </row>
    <row r="151" s="1" customFormat="1" ht="15" customHeight="1">
      <c r="B151" s="321"/>
      <c r="C151" s="348" t="s">
        <v>1121</v>
      </c>
      <c r="D151" s="296"/>
      <c r="E151" s="296"/>
      <c r="F151" s="349" t="s">
        <v>1118</v>
      </c>
      <c r="G151" s="296"/>
      <c r="H151" s="348" t="s">
        <v>1158</v>
      </c>
      <c r="I151" s="348" t="s">
        <v>1120</v>
      </c>
      <c r="J151" s="348">
        <v>120</v>
      </c>
      <c r="K151" s="344"/>
    </row>
    <row r="152" s="1" customFormat="1" ht="15" customHeight="1">
      <c r="B152" s="321"/>
      <c r="C152" s="348" t="s">
        <v>1167</v>
      </c>
      <c r="D152" s="296"/>
      <c r="E152" s="296"/>
      <c r="F152" s="349" t="s">
        <v>1118</v>
      </c>
      <c r="G152" s="296"/>
      <c r="H152" s="348" t="s">
        <v>1178</v>
      </c>
      <c r="I152" s="348" t="s">
        <v>1120</v>
      </c>
      <c r="J152" s="348" t="s">
        <v>1169</v>
      </c>
      <c r="K152" s="344"/>
    </row>
    <row r="153" s="1" customFormat="1" ht="15" customHeight="1">
      <c r="B153" s="321"/>
      <c r="C153" s="348" t="s">
        <v>1066</v>
      </c>
      <c r="D153" s="296"/>
      <c r="E153" s="296"/>
      <c r="F153" s="349" t="s">
        <v>1118</v>
      </c>
      <c r="G153" s="296"/>
      <c r="H153" s="348" t="s">
        <v>1179</v>
      </c>
      <c r="I153" s="348" t="s">
        <v>1120</v>
      </c>
      <c r="J153" s="348" t="s">
        <v>1169</v>
      </c>
      <c r="K153" s="344"/>
    </row>
    <row r="154" s="1" customFormat="1" ht="15" customHeight="1">
      <c r="B154" s="321"/>
      <c r="C154" s="348" t="s">
        <v>1123</v>
      </c>
      <c r="D154" s="296"/>
      <c r="E154" s="296"/>
      <c r="F154" s="349" t="s">
        <v>1124</v>
      </c>
      <c r="G154" s="296"/>
      <c r="H154" s="348" t="s">
        <v>1158</v>
      </c>
      <c r="I154" s="348" t="s">
        <v>1120</v>
      </c>
      <c r="J154" s="348">
        <v>50</v>
      </c>
      <c r="K154" s="344"/>
    </row>
    <row r="155" s="1" customFormat="1" ht="15" customHeight="1">
      <c r="B155" s="321"/>
      <c r="C155" s="348" t="s">
        <v>1126</v>
      </c>
      <c r="D155" s="296"/>
      <c r="E155" s="296"/>
      <c r="F155" s="349" t="s">
        <v>1118</v>
      </c>
      <c r="G155" s="296"/>
      <c r="H155" s="348" t="s">
        <v>1158</v>
      </c>
      <c r="I155" s="348" t="s">
        <v>1128</v>
      </c>
      <c r="J155" s="348"/>
      <c r="K155" s="344"/>
    </row>
    <row r="156" s="1" customFormat="1" ht="15" customHeight="1">
      <c r="B156" s="321"/>
      <c r="C156" s="348" t="s">
        <v>1137</v>
      </c>
      <c r="D156" s="296"/>
      <c r="E156" s="296"/>
      <c r="F156" s="349" t="s">
        <v>1124</v>
      </c>
      <c r="G156" s="296"/>
      <c r="H156" s="348" t="s">
        <v>1158</v>
      </c>
      <c r="I156" s="348" t="s">
        <v>1120</v>
      </c>
      <c r="J156" s="348">
        <v>50</v>
      </c>
      <c r="K156" s="344"/>
    </row>
    <row r="157" s="1" customFormat="1" ht="15" customHeight="1">
      <c r="B157" s="321"/>
      <c r="C157" s="348" t="s">
        <v>1145</v>
      </c>
      <c r="D157" s="296"/>
      <c r="E157" s="296"/>
      <c r="F157" s="349" t="s">
        <v>1124</v>
      </c>
      <c r="G157" s="296"/>
      <c r="H157" s="348" t="s">
        <v>1158</v>
      </c>
      <c r="I157" s="348" t="s">
        <v>1120</v>
      </c>
      <c r="J157" s="348">
        <v>50</v>
      </c>
      <c r="K157" s="344"/>
    </row>
    <row r="158" s="1" customFormat="1" ht="15" customHeight="1">
      <c r="B158" s="321"/>
      <c r="C158" s="348" t="s">
        <v>1143</v>
      </c>
      <c r="D158" s="296"/>
      <c r="E158" s="296"/>
      <c r="F158" s="349" t="s">
        <v>1124</v>
      </c>
      <c r="G158" s="296"/>
      <c r="H158" s="348" t="s">
        <v>1158</v>
      </c>
      <c r="I158" s="348" t="s">
        <v>1120</v>
      </c>
      <c r="J158" s="348">
        <v>50</v>
      </c>
      <c r="K158" s="344"/>
    </row>
    <row r="159" s="1" customFormat="1" ht="15" customHeight="1">
      <c r="B159" s="321"/>
      <c r="C159" s="348" t="s">
        <v>99</v>
      </c>
      <c r="D159" s="296"/>
      <c r="E159" s="296"/>
      <c r="F159" s="349" t="s">
        <v>1118</v>
      </c>
      <c r="G159" s="296"/>
      <c r="H159" s="348" t="s">
        <v>1180</v>
      </c>
      <c r="I159" s="348" t="s">
        <v>1120</v>
      </c>
      <c r="J159" s="348" t="s">
        <v>1181</v>
      </c>
      <c r="K159" s="344"/>
    </row>
    <row r="160" s="1" customFormat="1" ht="15" customHeight="1">
      <c r="B160" s="321"/>
      <c r="C160" s="348" t="s">
        <v>1182</v>
      </c>
      <c r="D160" s="296"/>
      <c r="E160" s="296"/>
      <c r="F160" s="349" t="s">
        <v>1118</v>
      </c>
      <c r="G160" s="296"/>
      <c r="H160" s="348" t="s">
        <v>1183</v>
      </c>
      <c r="I160" s="348" t="s">
        <v>1153</v>
      </c>
      <c r="J160" s="348"/>
      <c r="K160" s="344"/>
    </row>
    <row r="161" s="1" customFormat="1" ht="15" customHeight="1">
      <c r="B161" s="350"/>
      <c r="C161" s="330"/>
      <c r="D161" s="330"/>
      <c r="E161" s="330"/>
      <c r="F161" s="330"/>
      <c r="G161" s="330"/>
      <c r="H161" s="330"/>
      <c r="I161" s="330"/>
      <c r="J161" s="330"/>
      <c r="K161" s="351"/>
    </row>
    <row r="162" s="1" customFormat="1" ht="18.75" customHeight="1">
      <c r="B162" s="332"/>
      <c r="C162" s="342"/>
      <c r="D162" s="342"/>
      <c r="E162" s="342"/>
      <c r="F162" s="352"/>
      <c r="G162" s="342"/>
      <c r="H162" s="342"/>
      <c r="I162" s="342"/>
      <c r="J162" s="342"/>
      <c r="K162" s="332"/>
    </row>
    <row r="163" s="1" customFormat="1" ht="18.75" customHeight="1">
      <c r="B163" s="304"/>
      <c r="C163" s="304"/>
      <c r="D163" s="304"/>
      <c r="E163" s="304"/>
      <c r="F163" s="304"/>
      <c r="G163" s="304"/>
      <c r="H163" s="304"/>
      <c r="I163" s="304"/>
      <c r="J163" s="304"/>
      <c r="K163" s="304"/>
    </row>
    <row r="164" s="1" customFormat="1" ht="7.5" customHeight="1">
      <c r="B164" s="283"/>
      <c r="C164" s="284"/>
      <c r="D164" s="284"/>
      <c r="E164" s="284"/>
      <c r="F164" s="284"/>
      <c r="G164" s="284"/>
      <c r="H164" s="284"/>
      <c r="I164" s="284"/>
      <c r="J164" s="284"/>
      <c r="K164" s="285"/>
    </row>
    <row r="165" s="1" customFormat="1" ht="45" customHeight="1">
      <c r="B165" s="286"/>
      <c r="C165" s="287" t="s">
        <v>1184</v>
      </c>
      <c r="D165" s="287"/>
      <c r="E165" s="287"/>
      <c r="F165" s="287"/>
      <c r="G165" s="287"/>
      <c r="H165" s="287"/>
      <c r="I165" s="287"/>
      <c r="J165" s="287"/>
      <c r="K165" s="288"/>
    </row>
    <row r="166" s="1" customFormat="1" ht="17.25" customHeight="1">
      <c r="B166" s="286"/>
      <c r="C166" s="311" t="s">
        <v>1112</v>
      </c>
      <c r="D166" s="311"/>
      <c r="E166" s="311"/>
      <c r="F166" s="311" t="s">
        <v>1113</v>
      </c>
      <c r="G166" s="353"/>
      <c r="H166" s="354" t="s">
        <v>54</v>
      </c>
      <c r="I166" s="354" t="s">
        <v>57</v>
      </c>
      <c r="J166" s="311" t="s">
        <v>1114</v>
      </c>
      <c r="K166" s="288"/>
    </row>
    <row r="167" s="1" customFormat="1" ht="17.25" customHeight="1">
      <c r="B167" s="289"/>
      <c r="C167" s="313" t="s">
        <v>1115</v>
      </c>
      <c r="D167" s="313"/>
      <c r="E167" s="313"/>
      <c r="F167" s="314" t="s">
        <v>1116</v>
      </c>
      <c r="G167" s="355"/>
      <c r="H167" s="356"/>
      <c r="I167" s="356"/>
      <c r="J167" s="313" t="s">
        <v>1117</v>
      </c>
      <c r="K167" s="291"/>
    </row>
    <row r="168" s="1" customFormat="1" ht="5.25" customHeight="1">
      <c r="B168" s="321"/>
      <c r="C168" s="316"/>
      <c r="D168" s="316"/>
      <c r="E168" s="316"/>
      <c r="F168" s="316"/>
      <c r="G168" s="317"/>
      <c r="H168" s="316"/>
      <c r="I168" s="316"/>
      <c r="J168" s="316"/>
      <c r="K168" s="344"/>
    </row>
    <row r="169" s="1" customFormat="1" ht="15" customHeight="1">
      <c r="B169" s="321"/>
      <c r="C169" s="296" t="s">
        <v>1121</v>
      </c>
      <c r="D169" s="296"/>
      <c r="E169" s="296"/>
      <c r="F169" s="319" t="s">
        <v>1118</v>
      </c>
      <c r="G169" s="296"/>
      <c r="H169" s="296" t="s">
        <v>1158</v>
      </c>
      <c r="I169" s="296" t="s">
        <v>1120</v>
      </c>
      <c r="J169" s="296">
        <v>120</v>
      </c>
      <c r="K169" s="344"/>
    </row>
    <row r="170" s="1" customFormat="1" ht="15" customHeight="1">
      <c r="B170" s="321"/>
      <c r="C170" s="296" t="s">
        <v>1167</v>
      </c>
      <c r="D170" s="296"/>
      <c r="E170" s="296"/>
      <c r="F170" s="319" t="s">
        <v>1118</v>
      </c>
      <c r="G170" s="296"/>
      <c r="H170" s="296" t="s">
        <v>1168</v>
      </c>
      <c r="I170" s="296" t="s">
        <v>1120</v>
      </c>
      <c r="J170" s="296" t="s">
        <v>1169</v>
      </c>
      <c r="K170" s="344"/>
    </row>
    <row r="171" s="1" customFormat="1" ht="15" customHeight="1">
      <c r="B171" s="321"/>
      <c r="C171" s="296" t="s">
        <v>1066</v>
      </c>
      <c r="D171" s="296"/>
      <c r="E171" s="296"/>
      <c r="F171" s="319" t="s">
        <v>1118</v>
      </c>
      <c r="G171" s="296"/>
      <c r="H171" s="296" t="s">
        <v>1185</v>
      </c>
      <c r="I171" s="296" t="s">
        <v>1120</v>
      </c>
      <c r="J171" s="296" t="s">
        <v>1169</v>
      </c>
      <c r="K171" s="344"/>
    </row>
    <row r="172" s="1" customFormat="1" ht="15" customHeight="1">
      <c r="B172" s="321"/>
      <c r="C172" s="296" t="s">
        <v>1123</v>
      </c>
      <c r="D172" s="296"/>
      <c r="E172" s="296"/>
      <c r="F172" s="319" t="s">
        <v>1124</v>
      </c>
      <c r="G172" s="296"/>
      <c r="H172" s="296" t="s">
        <v>1185</v>
      </c>
      <c r="I172" s="296" t="s">
        <v>1120</v>
      </c>
      <c r="J172" s="296">
        <v>50</v>
      </c>
      <c r="K172" s="344"/>
    </row>
    <row r="173" s="1" customFormat="1" ht="15" customHeight="1">
      <c r="B173" s="321"/>
      <c r="C173" s="296" t="s">
        <v>1126</v>
      </c>
      <c r="D173" s="296"/>
      <c r="E173" s="296"/>
      <c r="F173" s="319" t="s">
        <v>1118</v>
      </c>
      <c r="G173" s="296"/>
      <c r="H173" s="296" t="s">
        <v>1185</v>
      </c>
      <c r="I173" s="296" t="s">
        <v>1128</v>
      </c>
      <c r="J173" s="296"/>
      <c r="K173" s="344"/>
    </row>
    <row r="174" s="1" customFormat="1" ht="15" customHeight="1">
      <c r="B174" s="321"/>
      <c r="C174" s="296" t="s">
        <v>1137</v>
      </c>
      <c r="D174" s="296"/>
      <c r="E174" s="296"/>
      <c r="F174" s="319" t="s">
        <v>1124</v>
      </c>
      <c r="G174" s="296"/>
      <c r="H174" s="296" t="s">
        <v>1185</v>
      </c>
      <c r="I174" s="296" t="s">
        <v>1120</v>
      </c>
      <c r="J174" s="296">
        <v>50</v>
      </c>
      <c r="K174" s="344"/>
    </row>
    <row r="175" s="1" customFormat="1" ht="15" customHeight="1">
      <c r="B175" s="321"/>
      <c r="C175" s="296" t="s">
        <v>1145</v>
      </c>
      <c r="D175" s="296"/>
      <c r="E175" s="296"/>
      <c r="F175" s="319" t="s">
        <v>1124</v>
      </c>
      <c r="G175" s="296"/>
      <c r="H175" s="296" t="s">
        <v>1185</v>
      </c>
      <c r="I175" s="296" t="s">
        <v>1120</v>
      </c>
      <c r="J175" s="296">
        <v>50</v>
      </c>
      <c r="K175" s="344"/>
    </row>
    <row r="176" s="1" customFormat="1" ht="15" customHeight="1">
      <c r="B176" s="321"/>
      <c r="C176" s="296" t="s">
        <v>1143</v>
      </c>
      <c r="D176" s="296"/>
      <c r="E176" s="296"/>
      <c r="F176" s="319" t="s">
        <v>1124</v>
      </c>
      <c r="G176" s="296"/>
      <c r="H176" s="296" t="s">
        <v>1185</v>
      </c>
      <c r="I176" s="296" t="s">
        <v>1120</v>
      </c>
      <c r="J176" s="296">
        <v>50</v>
      </c>
      <c r="K176" s="344"/>
    </row>
    <row r="177" s="1" customFormat="1" ht="15" customHeight="1">
      <c r="B177" s="321"/>
      <c r="C177" s="296" t="s">
        <v>125</v>
      </c>
      <c r="D177" s="296"/>
      <c r="E177" s="296"/>
      <c r="F177" s="319" t="s">
        <v>1118</v>
      </c>
      <c r="G177" s="296"/>
      <c r="H177" s="296" t="s">
        <v>1186</v>
      </c>
      <c r="I177" s="296" t="s">
        <v>1187</v>
      </c>
      <c r="J177" s="296"/>
      <c r="K177" s="344"/>
    </row>
    <row r="178" s="1" customFormat="1" ht="15" customHeight="1">
      <c r="B178" s="321"/>
      <c r="C178" s="296" t="s">
        <v>57</v>
      </c>
      <c r="D178" s="296"/>
      <c r="E178" s="296"/>
      <c r="F178" s="319" t="s">
        <v>1118</v>
      </c>
      <c r="G178" s="296"/>
      <c r="H178" s="296" t="s">
        <v>1188</v>
      </c>
      <c r="I178" s="296" t="s">
        <v>1189</v>
      </c>
      <c r="J178" s="296">
        <v>1</v>
      </c>
      <c r="K178" s="344"/>
    </row>
    <row r="179" s="1" customFormat="1" ht="15" customHeight="1">
      <c r="B179" s="321"/>
      <c r="C179" s="296" t="s">
        <v>53</v>
      </c>
      <c r="D179" s="296"/>
      <c r="E179" s="296"/>
      <c r="F179" s="319" t="s">
        <v>1118</v>
      </c>
      <c r="G179" s="296"/>
      <c r="H179" s="296" t="s">
        <v>1190</v>
      </c>
      <c r="I179" s="296" t="s">
        <v>1120</v>
      </c>
      <c r="J179" s="296">
        <v>20</v>
      </c>
      <c r="K179" s="344"/>
    </row>
    <row r="180" s="1" customFormat="1" ht="15" customHeight="1">
      <c r="B180" s="321"/>
      <c r="C180" s="296" t="s">
        <v>54</v>
      </c>
      <c r="D180" s="296"/>
      <c r="E180" s="296"/>
      <c r="F180" s="319" t="s">
        <v>1118</v>
      </c>
      <c r="G180" s="296"/>
      <c r="H180" s="296" t="s">
        <v>1191</v>
      </c>
      <c r="I180" s="296" t="s">
        <v>1120</v>
      </c>
      <c r="J180" s="296">
        <v>255</v>
      </c>
      <c r="K180" s="344"/>
    </row>
    <row r="181" s="1" customFormat="1" ht="15" customHeight="1">
      <c r="B181" s="321"/>
      <c r="C181" s="296" t="s">
        <v>126</v>
      </c>
      <c r="D181" s="296"/>
      <c r="E181" s="296"/>
      <c r="F181" s="319" t="s">
        <v>1118</v>
      </c>
      <c r="G181" s="296"/>
      <c r="H181" s="296" t="s">
        <v>1082</v>
      </c>
      <c r="I181" s="296" t="s">
        <v>1120</v>
      </c>
      <c r="J181" s="296">
        <v>10</v>
      </c>
      <c r="K181" s="344"/>
    </row>
    <row r="182" s="1" customFormat="1" ht="15" customHeight="1">
      <c r="B182" s="321"/>
      <c r="C182" s="296" t="s">
        <v>127</v>
      </c>
      <c r="D182" s="296"/>
      <c r="E182" s="296"/>
      <c r="F182" s="319" t="s">
        <v>1118</v>
      </c>
      <c r="G182" s="296"/>
      <c r="H182" s="296" t="s">
        <v>1192</v>
      </c>
      <c r="I182" s="296" t="s">
        <v>1153</v>
      </c>
      <c r="J182" s="296"/>
      <c r="K182" s="344"/>
    </row>
    <row r="183" s="1" customFormat="1" ht="15" customHeight="1">
      <c r="B183" s="321"/>
      <c r="C183" s="296" t="s">
        <v>1193</v>
      </c>
      <c r="D183" s="296"/>
      <c r="E183" s="296"/>
      <c r="F183" s="319" t="s">
        <v>1118</v>
      </c>
      <c r="G183" s="296"/>
      <c r="H183" s="296" t="s">
        <v>1194</v>
      </c>
      <c r="I183" s="296" t="s">
        <v>1153</v>
      </c>
      <c r="J183" s="296"/>
      <c r="K183" s="344"/>
    </row>
    <row r="184" s="1" customFormat="1" ht="15" customHeight="1">
      <c r="B184" s="321"/>
      <c r="C184" s="296" t="s">
        <v>1182</v>
      </c>
      <c r="D184" s="296"/>
      <c r="E184" s="296"/>
      <c r="F184" s="319" t="s">
        <v>1118</v>
      </c>
      <c r="G184" s="296"/>
      <c r="H184" s="296" t="s">
        <v>1195</v>
      </c>
      <c r="I184" s="296" t="s">
        <v>1153</v>
      </c>
      <c r="J184" s="296"/>
      <c r="K184" s="344"/>
    </row>
    <row r="185" s="1" customFormat="1" ht="15" customHeight="1">
      <c r="B185" s="321"/>
      <c r="C185" s="296" t="s">
        <v>129</v>
      </c>
      <c r="D185" s="296"/>
      <c r="E185" s="296"/>
      <c r="F185" s="319" t="s">
        <v>1124</v>
      </c>
      <c r="G185" s="296"/>
      <c r="H185" s="296" t="s">
        <v>1196</v>
      </c>
      <c r="I185" s="296" t="s">
        <v>1120</v>
      </c>
      <c r="J185" s="296">
        <v>50</v>
      </c>
      <c r="K185" s="344"/>
    </row>
    <row r="186" s="1" customFormat="1" ht="15" customHeight="1">
      <c r="B186" s="321"/>
      <c r="C186" s="296" t="s">
        <v>1197</v>
      </c>
      <c r="D186" s="296"/>
      <c r="E186" s="296"/>
      <c r="F186" s="319" t="s">
        <v>1124</v>
      </c>
      <c r="G186" s="296"/>
      <c r="H186" s="296" t="s">
        <v>1198</v>
      </c>
      <c r="I186" s="296" t="s">
        <v>1199</v>
      </c>
      <c r="J186" s="296"/>
      <c r="K186" s="344"/>
    </row>
    <row r="187" s="1" customFormat="1" ht="15" customHeight="1">
      <c r="B187" s="321"/>
      <c r="C187" s="296" t="s">
        <v>1200</v>
      </c>
      <c r="D187" s="296"/>
      <c r="E187" s="296"/>
      <c r="F187" s="319" t="s">
        <v>1124</v>
      </c>
      <c r="G187" s="296"/>
      <c r="H187" s="296" t="s">
        <v>1201</v>
      </c>
      <c r="I187" s="296" t="s">
        <v>1199</v>
      </c>
      <c r="J187" s="296"/>
      <c r="K187" s="344"/>
    </row>
    <row r="188" s="1" customFormat="1" ht="15" customHeight="1">
      <c r="B188" s="321"/>
      <c r="C188" s="296" t="s">
        <v>1202</v>
      </c>
      <c r="D188" s="296"/>
      <c r="E188" s="296"/>
      <c r="F188" s="319" t="s">
        <v>1124</v>
      </c>
      <c r="G188" s="296"/>
      <c r="H188" s="296" t="s">
        <v>1203</v>
      </c>
      <c r="I188" s="296" t="s">
        <v>1199</v>
      </c>
      <c r="J188" s="296"/>
      <c r="K188" s="344"/>
    </row>
    <row r="189" s="1" customFormat="1" ht="15" customHeight="1">
      <c r="B189" s="321"/>
      <c r="C189" s="357" t="s">
        <v>1204</v>
      </c>
      <c r="D189" s="296"/>
      <c r="E189" s="296"/>
      <c r="F189" s="319" t="s">
        <v>1124</v>
      </c>
      <c r="G189" s="296"/>
      <c r="H189" s="296" t="s">
        <v>1205</v>
      </c>
      <c r="I189" s="296" t="s">
        <v>1206</v>
      </c>
      <c r="J189" s="358" t="s">
        <v>1207</v>
      </c>
      <c r="K189" s="344"/>
    </row>
    <row r="190" s="1" customFormat="1" ht="15" customHeight="1">
      <c r="B190" s="321"/>
      <c r="C190" s="357" t="s">
        <v>42</v>
      </c>
      <c r="D190" s="296"/>
      <c r="E190" s="296"/>
      <c r="F190" s="319" t="s">
        <v>1118</v>
      </c>
      <c r="G190" s="296"/>
      <c r="H190" s="293" t="s">
        <v>1208</v>
      </c>
      <c r="I190" s="296" t="s">
        <v>1209</v>
      </c>
      <c r="J190" s="296"/>
      <c r="K190" s="344"/>
    </row>
    <row r="191" s="1" customFormat="1" ht="15" customHeight="1">
      <c r="B191" s="321"/>
      <c r="C191" s="357" t="s">
        <v>1210</v>
      </c>
      <c r="D191" s="296"/>
      <c r="E191" s="296"/>
      <c r="F191" s="319" t="s">
        <v>1118</v>
      </c>
      <c r="G191" s="296"/>
      <c r="H191" s="296" t="s">
        <v>1211</v>
      </c>
      <c r="I191" s="296" t="s">
        <v>1153</v>
      </c>
      <c r="J191" s="296"/>
      <c r="K191" s="344"/>
    </row>
    <row r="192" s="1" customFormat="1" ht="15" customHeight="1">
      <c r="B192" s="321"/>
      <c r="C192" s="357" t="s">
        <v>1212</v>
      </c>
      <c r="D192" s="296"/>
      <c r="E192" s="296"/>
      <c r="F192" s="319" t="s">
        <v>1118</v>
      </c>
      <c r="G192" s="296"/>
      <c r="H192" s="296" t="s">
        <v>1213</v>
      </c>
      <c r="I192" s="296" t="s">
        <v>1153</v>
      </c>
      <c r="J192" s="296"/>
      <c r="K192" s="344"/>
    </row>
    <row r="193" s="1" customFormat="1" ht="15" customHeight="1">
      <c r="B193" s="321"/>
      <c r="C193" s="357" t="s">
        <v>1214</v>
      </c>
      <c r="D193" s="296"/>
      <c r="E193" s="296"/>
      <c r="F193" s="319" t="s">
        <v>1124</v>
      </c>
      <c r="G193" s="296"/>
      <c r="H193" s="296" t="s">
        <v>1215</v>
      </c>
      <c r="I193" s="296" t="s">
        <v>1153</v>
      </c>
      <c r="J193" s="296"/>
      <c r="K193" s="344"/>
    </row>
    <row r="194" s="1" customFormat="1" ht="15" customHeight="1">
      <c r="B194" s="350"/>
      <c r="C194" s="359"/>
      <c r="D194" s="330"/>
      <c r="E194" s="330"/>
      <c r="F194" s="330"/>
      <c r="G194" s="330"/>
      <c r="H194" s="330"/>
      <c r="I194" s="330"/>
      <c r="J194" s="330"/>
      <c r="K194" s="351"/>
    </row>
    <row r="195" s="1" customFormat="1" ht="18.75" customHeight="1">
      <c r="B195" s="332"/>
      <c r="C195" s="342"/>
      <c r="D195" s="342"/>
      <c r="E195" s="342"/>
      <c r="F195" s="352"/>
      <c r="G195" s="342"/>
      <c r="H195" s="342"/>
      <c r="I195" s="342"/>
      <c r="J195" s="342"/>
      <c r="K195" s="332"/>
    </row>
    <row r="196" s="1" customFormat="1" ht="18.75" customHeight="1">
      <c r="B196" s="332"/>
      <c r="C196" s="342"/>
      <c r="D196" s="342"/>
      <c r="E196" s="342"/>
      <c r="F196" s="352"/>
      <c r="G196" s="342"/>
      <c r="H196" s="342"/>
      <c r="I196" s="342"/>
      <c r="J196" s="342"/>
      <c r="K196" s="332"/>
    </row>
    <row r="197" s="1" customFormat="1" ht="18.75" customHeight="1">
      <c r="B197" s="304"/>
      <c r="C197" s="304"/>
      <c r="D197" s="304"/>
      <c r="E197" s="304"/>
      <c r="F197" s="304"/>
      <c r="G197" s="304"/>
      <c r="H197" s="304"/>
      <c r="I197" s="304"/>
      <c r="J197" s="304"/>
      <c r="K197" s="304"/>
    </row>
    <row r="198" s="1" customFormat="1" ht="13.5">
      <c r="B198" s="283"/>
      <c r="C198" s="284"/>
      <c r="D198" s="284"/>
      <c r="E198" s="284"/>
      <c r="F198" s="284"/>
      <c r="G198" s="284"/>
      <c r="H198" s="284"/>
      <c r="I198" s="284"/>
      <c r="J198" s="284"/>
      <c r="K198" s="285"/>
    </row>
    <row r="199" s="1" customFormat="1" ht="21">
      <c r="B199" s="286"/>
      <c r="C199" s="287" t="s">
        <v>1216</v>
      </c>
      <c r="D199" s="287"/>
      <c r="E199" s="287"/>
      <c r="F199" s="287"/>
      <c r="G199" s="287"/>
      <c r="H199" s="287"/>
      <c r="I199" s="287"/>
      <c r="J199" s="287"/>
      <c r="K199" s="288"/>
    </row>
    <row r="200" s="1" customFormat="1" ht="25.5" customHeight="1">
      <c r="B200" s="286"/>
      <c r="C200" s="360" t="s">
        <v>1217</v>
      </c>
      <c r="D200" s="360"/>
      <c r="E200" s="360"/>
      <c r="F200" s="360" t="s">
        <v>1218</v>
      </c>
      <c r="G200" s="361"/>
      <c r="H200" s="360" t="s">
        <v>1219</v>
      </c>
      <c r="I200" s="360"/>
      <c r="J200" s="360"/>
      <c r="K200" s="288"/>
    </row>
    <row r="201" s="1" customFormat="1" ht="5.25" customHeight="1">
      <c r="B201" s="321"/>
      <c r="C201" s="316"/>
      <c r="D201" s="316"/>
      <c r="E201" s="316"/>
      <c r="F201" s="316"/>
      <c r="G201" s="342"/>
      <c r="H201" s="316"/>
      <c r="I201" s="316"/>
      <c r="J201" s="316"/>
      <c r="K201" s="344"/>
    </row>
    <row r="202" s="1" customFormat="1" ht="15" customHeight="1">
      <c r="B202" s="321"/>
      <c r="C202" s="296" t="s">
        <v>1209</v>
      </c>
      <c r="D202" s="296"/>
      <c r="E202" s="296"/>
      <c r="F202" s="319" t="s">
        <v>43</v>
      </c>
      <c r="G202" s="296"/>
      <c r="H202" s="296" t="s">
        <v>1220</v>
      </c>
      <c r="I202" s="296"/>
      <c r="J202" s="296"/>
      <c r="K202" s="344"/>
    </row>
    <row r="203" s="1" customFormat="1" ht="15" customHeight="1">
      <c r="B203" s="321"/>
      <c r="C203" s="296"/>
      <c r="D203" s="296"/>
      <c r="E203" s="296"/>
      <c r="F203" s="319" t="s">
        <v>44</v>
      </c>
      <c r="G203" s="296"/>
      <c r="H203" s="296" t="s">
        <v>1221</v>
      </c>
      <c r="I203" s="296"/>
      <c r="J203" s="296"/>
      <c r="K203" s="344"/>
    </row>
    <row r="204" s="1" customFormat="1" ht="15" customHeight="1">
      <c r="B204" s="321"/>
      <c r="C204" s="296"/>
      <c r="D204" s="296"/>
      <c r="E204" s="296"/>
      <c r="F204" s="319" t="s">
        <v>47</v>
      </c>
      <c r="G204" s="296"/>
      <c r="H204" s="296" t="s">
        <v>1222</v>
      </c>
      <c r="I204" s="296"/>
      <c r="J204" s="296"/>
      <c r="K204" s="344"/>
    </row>
    <row r="205" s="1" customFormat="1" ht="15" customHeight="1">
      <c r="B205" s="321"/>
      <c r="C205" s="296"/>
      <c r="D205" s="296"/>
      <c r="E205" s="296"/>
      <c r="F205" s="319" t="s">
        <v>45</v>
      </c>
      <c r="G205" s="296"/>
      <c r="H205" s="296" t="s">
        <v>1223</v>
      </c>
      <c r="I205" s="296"/>
      <c r="J205" s="296"/>
      <c r="K205" s="344"/>
    </row>
    <row r="206" s="1" customFormat="1" ht="15" customHeight="1">
      <c r="B206" s="321"/>
      <c r="C206" s="296"/>
      <c r="D206" s="296"/>
      <c r="E206" s="296"/>
      <c r="F206" s="319" t="s">
        <v>46</v>
      </c>
      <c r="G206" s="296"/>
      <c r="H206" s="296" t="s">
        <v>1224</v>
      </c>
      <c r="I206" s="296"/>
      <c r="J206" s="296"/>
      <c r="K206" s="344"/>
    </row>
    <row r="207" s="1" customFormat="1" ht="15" customHeight="1">
      <c r="B207" s="321"/>
      <c r="C207" s="296"/>
      <c r="D207" s="296"/>
      <c r="E207" s="296"/>
      <c r="F207" s="319"/>
      <c r="G207" s="296"/>
      <c r="H207" s="296"/>
      <c r="I207" s="296"/>
      <c r="J207" s="296"/>
      <c r="K207" s="344"/>
    </row>
    <row r="208" s="1" customFormat="1" ht="15" customHeight="1">
      <c r="B208" s="321"/>
      <c r="C208" s="296" t="s">
        <v>1165</v>
      </c>
      <c r="D208" s="296"/>
      <c r="E208" s="296"/>
      <c r="F208" s="319" t="s">
        <v>79</v>
      </c>
      <c r="G208" s="296"/>
      <c r="H208" s="296" t="s">
        <v>1225</v>
      </c>
      <c r="I208" s="296"/>
      <c r="J208" s="296"/>
      <c r="K208" s="344"/>
    </row>
    <row r="209" s="1" customFormat="1" ht="15" customHeight="1">
      <c r="B209" s="321"/>
      <c r="C209" s="296"/>
      <c r="D209" s="296"/>
      <c r="E209" s="296"/>
      <c r="F209" s="319" t="s">
        <v>1060</v>
      </c>
      <c r="G209" s="296"/>
      <c r="H209" s="296" t="s">
        <v>1061</v>
      </c>
      <c r="I209" s="296"/>
      <c r="J209" s="296"/>
      <c r="K209" s="344"/>
    </row>
    <row r="210" s="1" customFormat="1" ht="15" customHeight="1">
      <c r="B210" s="321"/>
      <c r="C210" s="296"/>
      <c r="D210" s="296"/>
      <c r="E210" s="296"/>
      <c r="F210" s="319" t="s">
        <v>1058</v>
      </c>
      <c r="G210" s="296"/>
      <c r="H210" s="296" t="s">
        <v>1226</v>
      </c>
      <c r="I210" s="296"/>
      <c r="J210" s="296"/>
      <c r="K210" s="344"/>
    </row>
    <row r="211" s="1" customFormat="1" ht="15" customHeight="1">
      <c r="B211" s="362"/>
      <c r="C211" s="296"/>
      <c r="D211" s="296"/>
      <c r="E211" s="296"/>
      <c r="F211" s="319" t="s">
        <v>1062</v>
      </c>
      <c r="G211" s="357"/>
      <c r="H211" s="348" t="s">
        <v>1063</v>
      </c>
      <c r="I211" s="348"/>
      <c r="J211" s="348"/>
      <c r="K211" s="363"/>
    </row>
    <row r="212" s="1" customFormat="1" ht="15" customHeight="1">
      <c r="B212" s="362"/>
      <c r="C212" s="296"/>
      <c r="D212" s="296"/>
      <c r="E212" s="296"/>
      <c r="F212" s="319" t="s">
        <v>1064</v>
      </c>
      <c r="G212" s="357"/>
      <c r="H212" s="348" t="s">
        <v>1227</v>
      </c>
      <c r="I212" s="348"/>
      <c r="J212" s="348"/>
      <c r="K212" s="363"/>
    </row>
    <row r="213" s="1" customFormat="1" ht="15" customHeight="1">
      <c r="B213" s="362"/>
      <c r="C213" s="296"/>
      <c r="D213" s="296"/>
      <c r="E213" s="296"/>
      <c r="F213" s="319"/>
      <c r="G213" s="357"/>
      <c r="H213" s="348"/>
      <c r="I213" s="348"/>
      <c r="J213" s="348"/>
      <c r="K213" s="363"/>
    </row>
    <row r="214" s="1" customFormat="1" ht="15" customHeight="1">
      <c r="B214" s="362"/>
      <c r="C214" s="296" t="s">
        <v>1189</v>
      </c>
      <c r="D214" s="296"/>
      <c r="E214" s="296"/>
      <c r="F214" s="319">
        <v>1</v>
      </c>
      <c r="G214" s="357"/>
      <c r="H214" s="348" t="s">
        <v>1228</v>
      </c>
      <c r="I214" s="348"/>
      <c r="J214" s="348"/>
      <c r="K214" s="363"/>
    </row>
    <row r="215" s="1" customFormat="1" ht="15" customHeight="1">
      <c r="B215" s="362"/>
      <c r="C215" s="296"/>
      <c r="D215" s="296"/>
      <c r="E215" s="296"/>
      <c r="F215" s="319">
        <v>2</v>
      </c>
      <c r="G215" s="357"/>
      <c r="H215" s="348" t="s">
        <v>1229</v>
      </c>
      <c r="I215" s="348"/>
      <c r="J215" s="348"/>
      <c r="K215" s="363"/>
    </row>
    <row r="216" s="1" customFormat="1" ht="15" customHeight="1">
      <c r="B216" s="362"/>
      <c r="C216" s="296"/>
      <c r="D216" s="296"/>
      <c r="E216" s="296"/>
      <c r="F216" s="319">
        <v>3</v>
      </c>
      <c r="G216" s="357"/>
      <c r="H216" s="348" t="s">
        <v>1230</v>
      </c>
      <c r="I216" s="348"/>
      <c r="J216" s="348"/>
      <c r="K216" s="363"/>
    </row>
    <row r="217" s="1" customFormat="1" ht="15" customHeight="1">
      <c r="B217" s="362"/>
      <c r="C217" s="296"/>
      <c r="D217" s="296"/>
      <c r="E217" s="296"/>
      <c r="F217" s="319">
        <v>4</v>
      </c>
      <c r="G217" s="357"/>
      <c r="H217" s="348" t="s">
        <v>1231</v>
      </c>
      <c r="I217" s="348"/>
      <c r="J217" s="348"/>
      <c r="K217" s="363"/>
    </row>
    <row r="218" s="1" customFormat="1" ht="12.75" customHeight="1">
      <c r="B218" s="364"/>
      <c r="C218" s="365"/>
      <c r="D218" s="365"/>
      <c r="E218" s="365"/>
      <c r="F218" s="365"/>
      <c r="G218" s="365"/>
      <c r="H218" s="365"/>
      <c r="I218" s="365"/>
      <c r="J218" s="365"/>
      <c r="K218" s="36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2022-01-12T13:44:46Z</dcterms:created>
  <dcterms:modified xsi:type="dcterms:W3CDTF">2022-01-12T13:44:59Z</dcterms:modified>
</cp:coreProperties>
</file>